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汇总表" sheetId="21" r:id="rId1"/>
    <sheet name="项目库明细表" sheetId="20" r:id="rId2"/>
  </sheets>
  <externalReferences>
    <externalReference r:id="rId3"/>
  </externalReferences>
  <definedNames>
    <definedName name="_xlnm._FilterDatabase" localSheetId="1" hidden="1">项目库明细表!$4:$230</definedName>
    <definedName name="_xlnm.Print_Titles" localSheetId="1">项目库明细表!$2:$4</definedName>
  </definedNames>
  <calcPr calcId="144525"/>
</workbook>
</file>

<file path=xl/sharedStrings.xml><?xml version="1.0" encoding="utf-8"?>
<sst xmlns="http://schemas.openxmlformats.org/spreadsheetml/2006/main" count="3418" uniqueCount="945">
  <si>
    <r>
      <rPr>
        <sz val="22"/>
        <color theme="1"/>
        <rFont val="方正小标宋_GBK"/>
        <charset val="134"/>
      </rPr>
      <t>镇坪县</t>
    </r>
    <r>
      <rPr>
        <u/>
        <sz val="22"/>
        <color theme="1"/>
        <rFont val="方正小标宋_GBK"/>
        <charset val="134"/>
      </rPr>
      <t>2021</t>
    </r>
    <r>
      <rPr>
        <sz val="22"/>
        <color theme="1"/>
        <rFont val="方正小标宋_GBK"/>
        <charset val="134"/>
      </rPr>
      <t>年度县级脱贫攻坚项目库汇总表</t>
    </r>
  </si>
  <si>
    <t>序号</t>
  </si>
  <si>
    <t>项目类型</t>
  </si>
  <si>
    <t>项目个数</t>
  </si>
  <si>
    <t>项目预算总投资(万元）</t>
  </si>
  <si>
    <t>合计</t>
  </si>
  <si>
    <t>1.财政专项扶贫资金</t>
  </si>
  <si>
    <t>2.其他财政资金</t>
  </si>
  <si>
    <t>3.地方债务资金</t>
  </si>
  <si>
    <t>4.易地扶贫搬迁资金</t>
  </si>
  <si>
    <t>5.定点扶贫资金</t>
  </si>
  <si>
    <t>6.东西部协作资金</t>
  </si>
  <si>
    <t>7.社会捐赠资金</t>
  </si>
  <si>
    <t>8.银行贷款资金</t>
  </si>
  <si>
    <t>9.自筹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</si>
  <si>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</si>
  <si>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</si>
  <si>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</si>
  <si>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</si>
  <si>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</si>
  <si>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</si>
  <si>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</si>
  <si>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</si>
  <si>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</si>
  <si>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</si>
  <si>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</si>
  <si>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</si>
  <si>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三、公益岗位</t>
  </si>
  <si>
    <t>1.贫困人口护林员</t>
  </si>
  <si>
    <t>2.贫困人口护路员</t>
  </si>
  <si>
    <t>3.贫困人口护水员</t>
  </si>
  <si>
    <t>4.贫困人口保洁员</t>
  </si>
  <si>
    <t>5.其他贫困人口公益性岗位</t>
  </si>
  <si>
    <t>四、教育扶贫</t>
  </si>
  <si>
    <t>1.享受“雨露计划”职业教育补助</t>
  </si>
  <si>
    <t>2.贫困村创业致富带头人创业培训</t>
  </si>
  <si>
    <t>3.其他教育扶贫</t>
  </si>
  <si>
    <t>五、健康扶贫</t>
  </si>
  <si>
    <t>1.参加城乡居民基本医疗保险</t>
  </si>
  <si>
    <t>2.参加大病保险</t>
  </si>
  <si>
    <t>3.接受医疗救助</t>
  </si>
  <si>
    <t>4.参加其他补充医疗保险</t>
  </si>
  <si>
    <t>5.参加意外保险</t>
  </si>
  <si>
    <t>6.接受大病（地方病）救治</t>
  </si>
  <si>
    <t>六、危房改造</t>
  </si>
  <si>
    <t>农村危房改造</t>
  </si>
  <si>
    <t>七、金融扶贫</t>
  </si>
  <si>
    <t>1.扶贫小额贷款贴息</t>
  </si>
  <si>
    <t>2.扶贫龙头企业合作社等经营主体贷款贴息</t>
  </si>
  <si>
    <t>3.产业保险</t>
  </si>
  <si>
    <t>4.扶贫小额信贷风险补偿金</t>
  </si>
  <si>
    <t>八、生活条件改善</t>
  </si>
  <si>
    <t>1.入户路改造</t>
  </si>
  <si>
    <t>2.解决安全饮水</t>
  </si>
  <si>
    <t>3.厨房厕所圈舍等改造</t>
  </si>
  <si>
    <t>九、综合保障性扶贫</t>
  </si>
  <si>
    <t>1.享受农村居民最低生活保障</t>
  </si>
  <si>
    <t>2.享受特困人员救助供养</t>
  </si>
  <si>
    <t>3.参加城乡居民基本养老保险</t>
  </si>
  <si>
    <t>4.接受留守关爱服务</t>
  </si>
  <si>
    <t>5.接受临时救助</t>
  </si>
  <si>
    <t>十、村基础设施</t>
  </si>
  <si>
    <t>1.通村、组路道路硬化及护栏</t>
  </si>
  <si>
    <t>2.通生产用电</t>
  </si>
  <si>
    <t>3.通生活用电</t>
  </si>
  <si>
    <t>4.光纤宽带接入</t>
  </si>
  <si>
    <t>5.产业路</t>
  </si>
  <si>
    <t>6.其他</t>
  </si>
  <si>
    <t>十一、村公共服务</t>
  </si>
  <si>
    <t>1.规划保留的村小学改造</t>
  </si>
  <si>
    <t>2.标准化卫生室</t>
  </si>
  <si>
    <t>3.幼儿园建设</t>
  </si>
  <si>
    <t>4.村级文化活动广场</t>
  </si>
  <si>
    <r>
      <rPr>
        <sz val="22"/>
        <rFont val="方正小标宋_GBK"/>
        <charset val="134"/>
      </rPr>
      <t xml:space="preserve">镇坪县 </t>
    </r>
    <r>
      <rPr>
        <u/>
        <sz val="22"/>
        <rFont val="方正小标宋_GBK"/>
        <charset val="134"/>
      </rPr>
      <t xml:space="preserve">   2021   </t>
    </r>
    <r>
      <rPr>
        <sz val="22"/>
        <rFont val="方正小标宋_GBK"/>
        <charset val="134"/>
      </rPr>
      <t xml:space="preserve">年度县级脱贫攻坚项目库明细表 </t>
    </r>
  </si>
  <si>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</si>
  <si>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</si>
  <si>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</si>
  <si>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</si>
  <si>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</si>
  <si>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</si>
  <si>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</si>
  <si>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</si>
  <si>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</si>
  <si>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</si>
  <si>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</si>
  <si>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</si>
  <si>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</si>
  <si>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</si>
  <si>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</si>
  <si>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</si>
  <si>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</si>
  <si>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</si>
  <si>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</si>
  <si>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请勿删除</t>
  </si>
  <si>
    <t>镇/办</t>
  </si>
  <si>
    <t>村/社区</t>
  </si>
  <si>
    <t>其中：财政专项扶贫资金</t>
  </si>
  <si>
    <t>其中：除财政专项扶贫资金外的资金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</si>
  <si>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</si>
  <si>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</si>
  <si>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</si>
  <si>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</si>
  <si>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</si>
  <si>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</si>
  <si>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</si>
  <si>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</si>
  <si>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</si>
  <si>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</si>
  <si>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</si>
  <si>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</si>
  <si>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</si>
  <si>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</si>
  <si>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</si>
  <si>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</si>
  <si>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8.自筹</t>
  </si>
  <si>
    <t>户数
(户)</t>
  </si>
  <si>
    <t>人数
（人）</t>
  </si>
  <si>
    <t>续建</t>
  </si>
  <si>
    <t>2019年</t>
  </si>
  <si>
    <t>巩固提升项目</t>
  </si>
  <si>
    <t>否</t>
  </si>
  <si>
    <t>总 计</t>
  </si>
  <si>
    <t>2020年</t>
  </si>
  <si>
    <t>2021年</t>
  </si>
  <si>
    <t>1</t>
  </si>
  <si>
    <t>镇坪县八戒野猪驯养农民专业合作社联合社圈舍改造项目</t>
  </si>
  <si>
    <t>改造卷舍3000平方，包括屋顶翻新、水电改造，更新设备。预计总投资50万元</t>
  </si>
  <si>
    <t>城关镇</t>
  </si>
  <si>
    <t>坪宝村</t>
  </si>
  <si>
    <t>县农水局</t>
  </si>
  <si>
    <t>苏怀春</t>
  </si>
  <si>
    <t>提供劳务就业岗位，增加劳务收入，通过技能培训，让贫困户掌握致富技能</t>
  </si>
  <si>
    <t>带动30户贫困户户均增收2000元，改造完成3000平方米圈舍。技能培训30人次以上</t>
  </si>
  <si>
    <t>2</t>
  </si>
  <si>
    <t>镇坪县村野人家中蜂养殖家庭农场厂房建设项目</t>
  </si>
  <si>
    <t>建设标准化中蜂管理厂房150平米</t>
  </si>
  <si>
    <t>上竹镇</t>
  </si>
  <si>
    <t>中心村</t>
  </si>
  <si>
    <t>带动20户贫困户户均增收2000元，技能培训20人次以上</t>
  </si>
  <si>
    <t>3</t>
  </si>
  <si>
    <t>镇坪县富翔林下种养殖农民专业合作社林下种养项目</t>
  </si>
  <si>
    <t>发展林下土鸡养殖及魔芋种植。建设标准化养殖圈舍600平方，种植魔芋一百亩，养殖土鸡年出栏量达到1万羽</t>
  </si>
  <si>
    <t>牛头店镇</t>
  </si>
  <si>
    <t>白珠村</t>
  </si>
  <si>
    <t>带动30户贫困户户均增收2000元，技能培训25人次以上</t>
  </si>
  <si>
    <t>4</t>
  </si>
  <si>
    <t>镇坪县胜家达种植农民专业合作社丹参种植项目</t>
  </si>
  <si>
    <t>发展丹参种植200亩，新建中药材简易加工厂房3个（120平方）。</t>
  </si>
  <si>
    <t>钟宝镇、华坪镇</t>
  </si>
  <si>
    <t>旧城村、干洲河村、尖山坪村</t>
  </si>
  <si>
    <t>提供劳务就业岗位，增加劳务收入，通过技能培训，让贫困户掌握致富技能，租赁贫困户土地，增加其收入</t>
  </si>
  <si>
    <t>带动30户贫困户户均增收1500元，中药材种植培训30人次以上</t>
  </si>
  <si>
    <t>5</t>
  </si>
  <si>
    <t>曙坪镇战斗村白芨种植基地建设</t>
  </si>
  <si>
    <t>建设白芨示范种植基地200亩，白芨种苗培育大棚600平方米</t>
  </si>
  <si>
    <t>曙坪镇</t>
  </si>
  <si>
    <t>战斗村</t>
  </si>
  <si>
    <t>一是长期聘用贫困对象在基地通过务工获得阶段性收入；二是通过签订订单合同，企业免费提供种苗和技术指导，贫困农户自行种植，企业统一按市场售价回收产品，使其长期受益。</t>
  </si>
  <si>
    <t>通过项目实施，形成当地优势产业，带动当地农户参与产业发展并从中受益。项目实施过程中，力争直接受益贫困人口20户以上，年人均增收1800元以上。</t>
  </si>
  <si>
    <t>6</t>
  </si>
  <si>
    <t>镇坪县长寿一品农业产业农民专业合作社联合社茶园生产（观光）步道建设项目</t>
  </si>
  <si>
    <t>建设计划总投资80万元，建设茶园生产步道1500米，园区生产用房50平方。</t>
  </si>
  <si>
    <t>先锋村</t>
  </si>
  <si>
    <t>提供劳务就业岗位，增加劳务收入</t>
  </si>
  <si>
    <t>带动20户贫困户户均增收1500元</t>
  </si>
  <si>
    <t>7</t>
  </si>
  <si>
    <t>镇坪县金蕊源种植农民专业合作社</t>
  </si>
  <si>
    <t>新建金丝黄菊加工厂房200平方米，风干厂房3个</t>
  </si>
  <si>
    <t>华坪镇</t>
  </si>
  <si>
    <t>尖山坪村</t>
  </si>
  <si>
    <t>提供劳务就业岗位，增加劳务收入；组织菊花种植、加工培训，让贫困户掌握致富技能</t>
  </si>
  <si>
    <t>带动20户贫困户户均增收1500元，组织培训20人次以上</t>
  </si>
  <si>
    <t>8</t>
  </si>
  <si>
    <t>镇坪县儒佳生态养殖农民专业合作社菊花产品加工项目</t>
  </si>
  <si>
    <t>生猪养殖改扩建项目。购买种猪50头，改建圈舍300平方。</t>
  </si>
  <si>
    <t>钟宝镇</t>
  </si>
  <si>
    <t>三坪村</t>
  </si>
  <si>
    <t>提供劳务就业岗位，增加劳务收入；组织生猪养殖及繁育技术培训，让贫困户掌握致富技能</t>
  </si>
  <si>
    <t>9</t>
  </si>
  <si>
    <t>大坝村生猪示范基地建设项目</t>
  </si>
  <si>
    <t>发展生猪标准化养殖、金银花种植</t>
  </si>
  <si>
    <t>大坝村</t>
  </si>
  <si>
    <t>扶贫资金用于增加贫困户原始股金，提高带动农户生猪养殖数量，建设生猪养殖示范村，提升巩固成效，聚力乡村振兴</t>
  </si>
  <si>
    <t>修建道路430米，建设生猪示范基地2200平方米，流转土地51户200亩和带动产业就业20人以上，带动贫困户74户248人增收，户均增收1000元年以上</t>
  </si>
  <si>
    <t>10</t>
  </si>
  <si>
    <t>镇坪县南江源生态农业发展有限公司林下黄连种苗繁育基地</t>
  </si>
  <si>
    <t>新建100亩黄连种苗繁育基地，购买黄连种子500公斤</t>
  </si>
  <si>
    <t>和平村</t>
  </si>
  <si>
    <t>提供劳务就业岗位，增加劳务收入；组织黄连种植技术培训，让贫困户掌握致富技能</t>
  </si>
  <si>
    <t>带动25户贫困户户均增收1000元，组织培训30人次以上</t>
  </si>
  <si>
    <t>11</t>
  </si>
  <si>
    <t>周仓坝农业开发有限公司</t>
  </si>
  <si>
    <t>订单种植加工土豆255吨</t>
  </si>
  <si>
    <t>三坝村</t>
  </si>
  <si>
    <t>张平</t>
  </si>
  <si>
    <t>带动群众增收</t>
  </si>
  <si>
    <t>改善34户贫困人口生产生活条件</t>
  </si>
  <si>
    <t>12</t>
  </si>
  <si>
    <t>渝龙村独活基地建设</t>
  </si>
  <si>
    <t>建设标准化独活基地100亩</t>
  </si>
  <si>
    <t>渝龙村</t>
  </si>
  <si>
    <t>刘应兵</t>
  </si>
  <si>
    <t>带动种植产业，就地转移就业。</t>
  </si>
  <si>
    <t>改善12户贫困人口生产生活条件</t>
  </si>
  <si>
    <t>13</t>
  </si>
  <si>
    <t>渝龙村老木场黄连种植基地建设</t>
  </si>
  <si>
    <t>建设标准化黄连基地300</t>
  </si>
  <si>
    <t>唐武凤</t>
  </si>
  <si>
    <t>改善9户贫困人口生产生活条件</t>
  </si>
  <si>
    <t>14</t>
  </si>
  <si>
    <t>得胜村集体经济保鲜库建设项目</t>
  </si>
  <si>
    <t>储存农副产品，200顿</t>
  </si>
  <si>
    <t>得胜村</t>
  </si>
  <si>
    <t>彭德能</t>
  </si>
  <si>
    <t>2万元以上</t>
  </si>
  <si>
    <t>15</t>
  </si>
  <si>
    <t>镇坪县马铃薯种植有限公司东风村种植基地</t>
  </si>
  <si>
    <t>新发展脱毒洋芋原种100亩</t>
  </si>
  <si>
    <t>东风村</t>
  </si>
  <si>
    <t>张永喜</t>
  </si>
  <si>
    <t>带动制种脱毒洋芋种植产业，就地转移就业。</t>
  </si>
  <si>
    <t>带动制种脱毒洋芋种植产业，就地转移就业100人次以上。</t>
  </si>
  <si>
    <t>16</t>
  </si>
  <si>
    <t>镇坪县马铃薯种植有限公司干洲河村种植基地</t>
  </si>
  <si>
    <t>建设加工场地300㎡</t>
  </si>
  <si>
    <t>干洲河村</t>
  </si>
  <si>
    <t>冯光山</t>
  </si>
  <si>
    <t>改善88户贫困人口生产生活条件</t>
  </si>
  <si>
    <t>17</t>
  </si>
  <si>
    <t>民主村集体经济白芨初加工设施</t>
  </si>
  <si>
    <t>加工厂房建设及设备</t>
  </si>
  <si>
    <t>民主村</t>
  </si>
  <si>
    <t>晏平</t>
  </si>
  <si>
    <t>改善10户贫困人口生产生活条件</t>
  </si>
  <si>
    <t>18</t>
  </si>
  <si>
    <t>三坪村陕西虹瑞康金银花加工厂</t>
  </si>
  <si>
    <t>新建加工厂房2000平米。</t>
  </si>
  <si>
    <t>陈定宝</t>
  </si>
  <si>
    <t>13659159858</t>
  </si>
  <si>
    <t>带动中药材种植产业，增加务工岗位。</t>
  </si>
  <si>
    <t>带动中药材种植产业，增加务工岗位10名，流转土地130余亩。</t>
  </si>
  <si>
    <t>19</t>
  </si>
  <si>
    <t>三坪村振兴药业林下黄连种植基地</t>
  </si>
  <si>
    <t>新发展林下黄连150亩</t>
  </si>
  <si>
    <t>王武章</t>
  </si>
  <si>
    <t>18992521851</t>
  </si>
  <si>
    <t>改善11户贫困人口生产生活条件</t>
  </si>
  <si>
    <t>20</t>
  </si>
  <si>
    <t>旧城村裕隆肉牛养殖基地</t>
  </si>
  <si>
    <t>对原有圈舍进行改造升级，扩容扩产。</t>
  </si>
  <si>
    <t>旧城村</t>
  </si>
  <si>
    <t>付祖兵</t>
  </si>
  <si>
    <t>吸纳贫困户务工，流转贫困土地。</t>
  </si>
  <si>
    <t>带动11户贫困户增收</t>
  </si>
  <si>
    <t>21</t>
  </si>
  <si>
    <t>白坪村二组油茶园区</t>
  </si>
  <si>
    <t>发展油茶150亩</t>
  </si>
  <si>
    <t>白坪村</t>
  </si>
  <si>
    <t>杨辉</t>
  </si>
  <si>
    <t>带动贫困户12户发展油茶种植</t>
  </si>
  <si>
    <t>带动贫困户增收</t>
  </si>
  <si>
    <t>22</t>
  </si>
  <si>
    <t>竹节溪村种植养殖加工服务项目</t>
  </si>
  <si>
    <t>新建种植养殖加工厂房</t>
  </si>
  <si>
    <t>竹节溪村</t>
  </si>
  <si>
    <t>带动村民发展产业，增加收入</t>
  </si>
  <si>
    <t>完成种植养殖加工厂房建设</t>
  </si>
  <si>
    <t>23</t>
  </si>
  <si>
    <t>联合村股份经济合作社</t>
  </si>
  <si>
    <t>发展集体经济，发展生态渔业，投放鱼苗10万尾，硬化设施800平方米，修葺基础设施13处，600平方米。</t>
  </si>
  <si>
    <t>联合村</t>
  </si>
  <si>
    <t>刘鹏</t>
  </si>
  <si>
    <t>带动贫困户69户185人，户均增收300元。</t>
  </si>
  <si>
    <t>24</t>
  </si>
  <si>
    <t>金坪村集体经济示范村</t>
  </si>
  <si>
    <t>建设食品加工厂配套设施800平方米，加工设配10台/套，做农副产品粗加工（黄花、竹笋、魔芋、土豆等）。</t>
  </si>
  <si>
    <t>曾家镇</t>
  </si>
  <si>
    <t>金坪村</t>
  </si>
  <si>
    <t>带动贫困户20余户务工增收，贫困户享受收益分红。</t>
  </si>
  <si>
    <t>25</t>
  </si>
  <si>
    <t>宏伟村集体经济示范村</t>
  </si>
  <si>
    <t>与“镇坪县佳华农业科技有限公司”合作，发展500亩中药材订单种植。</t>
  </si>
  <si>
    <t>宏伟村</t>
  </si>
  <si>
    <t>带动贫困户42户，贫困户享受收益分红。</t>
  </si>
  <si>
    <t>26</t>
  </si>
  <si>
    <t>琉璃村集体经济示范村</t>
  </si>
  <si>
    <t>利用三组贫困户6亩土地建设标准化菜市场，配送中心及物流等。带动贫困户16户务工增收，贫困户享受收益分红。</t>
  </si>
  <si>
    <t>琉璃村</t>
  </si>
  <si>
    <t>带动贫困户16户务工增收，贫困户享受收益分红。</t>
  </si>
  <si>
    <t>27</t>
  </si>
  <si>
    <t>先锋村集体经济示范村</t>
  </si>
  <si>
    <t>一是与“镇坪县欣陕农业科技有限公司”合作，在先锋村流转土地5亩新建茶叶加工厂一个，新建粗加工生产厂房400平方米，新引进茶叶粗加工生产设备、茶叶连续烘干机等设备一批；改（扩）建标准优质茶园100亩；经营方式：入股经营，村集体资金用于购买茶苗、籽种、化肥，栽种以及后续管护等，茶园所有权归村集体所有；欣陕公司负责加工厂建设，提供生产设备等，固定资产产权归欣陕公司所有，茶叶产业所产生的效益各占50%。
二是与鑫盛牧业签订油茶订单收购协议，流转土地200亩，种植油茶200亩，平整土地及购买油茶籽种及肥料等。</t>
  </si>
  <si>
    <t>1.订单种植茶叶带动贫困户20余户，预计户均增收500元；2.订单务工带动贫困户80余人，人均增收1000元；3.土地和山林流转带动贫困户10户，户均增收300元；4.项目扶持资金覆盖的全村贫困户,户均增收200元。</t>
  </si>
  <si>
    <t>28</t>
  </si>
  <si>
    <t>蔬菜村集体经济示范村</t>
  </si>
  <si>
    <t>投入本村食用菌厂，建设标准化厂棚2400平方米，年生产8万袋食用菌</t>
  </si>
  <si>
    <t>蔬菜村</t>
  </si>
  <si>
    <t>预期收益50万，纯利润12万，带动贫困户11户通过务工增收，贫困户享受收益分红。</t>
  </si>
  <si>
    <t>29</t>
  </si>
  <si>
    <t>友谊村集体经济示范村</t>
  </si>
  <si>
    <t>与“南江湖公司”合作，发展黄莲种植10000亩。</t>
  </si>
  <si>
    <t>友谊村</t>
  </si>
  <si>
    <t>带动贫困户40余户通过务工增收，贫困户享受收益分红。</t>
  </si>
  <si>
    <t>30</t>
  </si>
  <si>
    <t>扶贫现代农业园区奖补</t>
  </si>
  <si>
    <t>建设24个现代农业园区，流转土地5000亩，发展特色种养殖，带动250户以上贫困户增收。</t>
  </si>
  <si>
    <t>镇坪县</t>
  </si>
  <si>
    <t>带动250户以上贫困户增收，户均1500元以上。</t>
  </si>
  <si>
    <t>31</t>
  </si>
  <si>
    <t>中心村集体经济示范村</t>
  </si>
  <si>
    <t>村股份经济合作社投资50万元，建设基础设施配套300平方，流转土地10亩，种植有机绿色蔬菜，股份经济合作社经营饭庄、住宿、休闲等，年收益8万元以上。</t>
  </si>
  <si>
    <t>带动周边30人以上贫困劳动力务工就业增收。村集体经济2020年预计收益8万元。贫困户分红3.2万元。</t>
  </si>
  <si>
    <t>32</t>
  </si>
  <si>
    <t>双坪村集体经济示范村</t>
  </si>
  <si>
    <t>计划在二组流转土地50亩，种植金银花，建设800平方米大棚种植蔬果。</t>
  </si>
  <si>
    <t>双坪村</t>
  </si>
  <si>
    <t>通过务工、流转土地带动贫困户16户发展增收，贫困户享受收益分红。</t>
  </si>
  <si>
    <t>33</t>
  </si>
  <si>
    <t>旧城村集体经济示范村</t>
  </si>
  <si>
    <t>在四组流转土地2.7亩，修整村集体河滩地8亩，招商引进企业，每亩按2000元进行土地出租。</t>
  </si>
  <si>
    <t>带动141户贫困户享受村集体经济分红，分红比例不低于6%，实现全村全覆盖。</t>
  </si>
  <si>
    <t>34</t>
  </si>
  <si>
    <t>尖山坪村集体经济示范村</t>
  </si>
  <si>
    <t>与华坪镇农业产业园区合作，发展蔬菜种植、药材种植200亩。</t>
  </si>
  <si>
    <t>带动周边30余人贫困劳动力务工就业，贫困户享受收益分红。</t>
  </si>
  <si>
    <t>35</t>
  </si>
  <si>
    <t>松坪村种养殖加工销售及休闲旅游观光</t>
  </si>
  <si>
    <t>与贫困群众签订蔬菜、本地土鸡生猪等订单合同，新建一条生产线，进行加工、包装及销售。同时开发猴子坡处休闲旅游观光项目。</t>
  </si>
  <si>
    <t>松坪村</t>
  </si>
  <si>
    <t>周利红</t>
  </si>
  <si>
    <t>15291517655</t>
  </si>
  <si>
    <t>收购农产品，带动贫困户发展产业增收</t>
  </si>
  <si>
    <t>收购农产品，帮助贫困户农产品销售，带动贫困户发展产业增收</t>
  </si>
  <si>
    <t>36</t>
  </si>
  <si>
    <t>中心村中药材种植项目</t>
  </si>
  <si>
    <t>发展独活种植200亩</t>
  </si>
  <si>
    <t>陈世涛</t>
  </si>
  <si>
    <t>带动部分贫困户通国流转土地、劳务用工增收，有效合理利用荒废土地</t>
  </si>
  <si>
    <t>增加贫困户收入</t>
  </si>
  <si>
    <t>37</t>
  </si>
  <si>
    <t>大坝村产业补助项目</t>
  </si>
  <si>
    <t>程平</t>
  </si>
  <si>
    <t>15229995980</t>
  </si>
  <si>
    <t>增加贫困户原始股金，提高农户生猪养殖数量，建设生猪养殖示范村，提升巩固成效，聚力乡村振兴</t>
  </si>
  <si>
    <t>流转土地50户200亩和带动务工20人，带动贫困户74户248人增收，户均增收1000元年以上</t>
  </si>
  <si>
    <t>38</t>
  </si>
  <si>
    <t>陕西森冠食用菌养殖技术公司袋料香菇发展项目</t>
  </si>
  <si>
    <t>新发展袋料香菇20万袋</t>
  </si>
  <si>
    <t>湘坪村</t>
  </si>
  <si>
    <t>黄君香</t>
  </si>
  <si>
    <t>13324630333</t>
  </si>
  <si>
    <t>通过流转贫困户土地46亩、长期带动24名贫困户就近务工，对全村331户、1106人进行产业发展分红，不断积累壮大村集体经济收入</t>
  </si>
  <si>
    <t>带动务工贫困户人均增收2600元以上，增加村集体经济收入4.7万元以上</t>
  </si>
  <si>
    <t>39</t>
  </si>
  <si>
    <t>湘坪村猕猴桃产业基地发展项目</t>
  </si>
  <si>
    <t>新建一座300平方米的标准厂房、建设150平方米冷库一个；建设猕猴桃加工生产线一条</t>
  </si>
  <si>
    <t>罗会银</t>
  </si>
  <si>
    <t>17772936068</t>
  </si>
  <si>
    <t>增加贫困户土地流转及务工收入，提升巩固成效，聚力乡村振兴</t>
  </si>
  <si>
    <t>带动土地流转及务工贫困户人均增收2500元以上</t>
  </si>
  <si>
    <t>40</t>
  </si>
  <si>
    <t>湘坪村利远金银花种植项目</t>
  </si>
  <si>
    <t>新发展金银花和单参185亩</t>
  </si>
  <si>
    <t>向燕</t>
  </si>
  <si>
    <t>18691592288</t>
  </si>
  <si>
    <t>带动土地流转及务工贫困户人均增收750元以上</t>
  </si>
  <si>
    <t>41</t>
  </si>
  <si>
    <t>镇坪县刘老三养殖农民专业合作社项目</t>
  </si>
  <si>
    <t>新发展林下土鸡5000羽以上、种植魔芋15亩、黄连10亩、养猪50头</t>
  </si>
  <si>
    <t>刘光军</t>
  </si>
  <si>
    <t>贫困户流转土地、林地及务工收入1500元以上</t>
  </si>
  <si>
    <t>42</t>
  </si>
  <si>
    <t>湘坪村田长虎林下养鸡场</t>
  </si>
  <si>
    <t>新发展林下土鸡5000羽以上、养蜂30桶</t>
  </si>
  <si>
    <t>田长虎</t>
  </si>
  <si>
    <t>贫困户流转土地、林地及务工收入1100元以上</t>
  </si>
  <si>
    <t>43</t>
  </si>
  <si>
    <t>湘坪村烤烟基地发展项目</t>
  </si>
  <si>
    <t>新发展烤烟100亩</t>
  </si>
  <si>
    <t>县烟草局</t>
  </si>
  <si>
    <t>杨万鹏</t>
  </si>
  <si>
    <t>贫困户流转土地及务工收入1750元以上</t>
  </si>
  <si>
    <t>44</t>
  </si>
  <si>
    <t>庙坝村烤烟合作社扶持资金</t>
  </si>
  <si>
    <t>新发展烤烟200亩，新建连体烤房10个</t>
  </si>
  <si>
    <t>庙坝村</t>
  </si>
  <si>
    <t>周琴</t>
  </si>
  <si>
    <t>增加集体经济和贫困户收入</t>
  </si>
  <si>
    <t>流转土地和务工，带动贫困户23户70人增收</t>
  </si>
  <si>
    <t>45</t>
  </si>
  <si>
    <t>庙坝村烤烟合作社土地整理</t>
  </si>
  <si>
    <t>修建排水沟2000米，挡墙200米600立方米</t>
  </si>
  <si>
    <t>改善生产生活条件</t>
  </si>
  <si>
    <t>改善庙坝村烤烟产业发展条件</t>
  </si>
  <si>
    <t>46</t>
  </si>
  <si>
    <t>发龙村肉牛养殖项目</t>
  </si>
  <si>
    <t>厂房占地20余亩，总投资480万，现肉牛养殖120头，预估利润100万</t>
  </si>
  <si>
    <t>发龙村</t>
  </si>
  <si>
    <t>陈功维</t>
  </si>
  <si>
    <t>通过劳务用工、土地流转等带动贫困户及非贫困户增收</t>
  </si>
  <si>
    <t>户均增收1万元</t>
  </si>
  <si>
    <t>47</t>
  </si>
  <si>
    <t>发龙村金银花种植管护和加工</t>
  </si>
  <si>
    <t>占地200亩，总投资80万，金银花100亩，育苗基地100亩，预估利润20万</t>
  </si>
  <si>
    <t>吴定龙</t>
  </si>
  <si>
    <t>户均增收4000元</t>
  </si>
  <si>
    <t>48</t>
  </si>
  <si>
    <t>发龙村袋料香菇种植项目</t>
  </si>
  <si>
    <t>总投资80万，年产量15万袋，年利润10万</t>
  </si>
  <si>
    <t>吴定平</t>
  </si>
  <si>
    <t>通过劳务用工带动贫困户及非贫困户增收</t>
  </si>
  <si>
    <t>户均增收5000元</t>
  </si>
  <si>
    <t>49</t>
  </si>
  <si>
    <t>龙根供销公司</t>
  </si>
  <si>
    <t>总投资300万元，年常量1200箱，年利润60万</t>
  </si>
  <si>
    <t>谢坤全</t>
  </si>
  <si>
    <t>通过入股分红、劳务用工带动贫困户及非贫困户增收</t>
  </si>
  <si>
    <t>户均增收2000元</t>
  </si>
  <si>
    <t>50</t>
  </si>
  <si>
    <t>红星村集体经济合作社扩改建项目</t>
  </si>
  <si>
    <t>扩大集体经济合作社厂房及规模，增加厂房100平方米，增加蜂桶100桶。扶持集体经济发展</t>
  </si>
  <si>
    <t>红星村</t>
  </si>
  <si>
    <t>杜勇</t>
  </si>
  <si>
    <t>直接带动发展养蜂30户，其中贫困户20户；根据效益分红147户389人，其中贫困户87户239人。</t>
  </si>
  <si>
    <t>带动发展养蜂产业的农户年户均增收10000元；实现每股分红20元。</t>
  </si>
  <si>
    <t>51</t>
  </si>
  <si>
    <t>国庆村集体经济生猪养殖场圈舍建设</t>
  </si>
  <si>
    <t>新建圈舍1000㎡</t>
  </si>
  <si>
    <t>国庆村</t>
  </si>
  <si>
    <t>建设集体经济生猪养殖场，产生效益后落实贫困户年底分红</t>
  </si>
  <si>
    <t>建成后，落实146户421人分红。</t>
  </si>
  <si>
    <t>52</t>
  </si>
  <si>
    <t>先锋村村股份经济合作社产业扶持项目</t>
  </si>
  <si>
    <t>村股份经济合作社，新建标准化养猪圈舍600平方米，50立方米沼气1个，并配套建设大棚蔬菜1000平方米，预计投资60万元。需配套产业扶持资金18万元</t>
  </si>
  <si>
    <t>村集体经济收益9万，年底按比例分红</t>
  </si>
  <si>
    <t>带动108户316人增收，人均分红150余元</t>
  </si>
  <si>
    <t>53</t>
  </si>
  <si>
    <t>前进村高山冷水鱼养殖园区</t>
  </si>
  <si>
    <t>新建高山冷水鱼养殖园区3000平方米，发展农户入股养殖高山冷水鱼（鳜鱼、鲑鱼）60000尾。</t>
  </si>
  <si>
    <t>前进村</t>
  </si>
  <si>
    <t>建成后将带动10户15人参与务工，增加收入。</t>
  </si>
  <si>
    <t>54</t>
  </si>
  <si>
    <t>前进村林下魔芋种植基地</t>
  </si>
  <si>
    <t>发展农户种植100亩林下魔芋。</t>
  </si>
  <si>
    <t>带动农户发展林下魔芋种植增收。</t>
  </si>
  <si>
    <t>建成后带动10户21人发展林下魔芋种植，户均增收1000元以上。</t>
  </si>
  <si>
    <t>55</t>
  </si>
  <si>
    <t>前进村猕猴桃种植基地</t>
  </si>
  <si>
    <t>新建猕猴桃种植基地100亩。</t>
  </si>
  <si>
    <t>发展种植猕猴桃100亩，打造标准化种植基地，以务工和销售增加收入。</t>
  </si>
  <si>
    <t>建成后，将带动9户25人以务工和销售增加收入，户均增收1000元以上。</t>
  </si>
  <si>
    <t>56</t>
  </si>
  <si>
    <t>前进村林下养鸡项目</t>
  </si>
  <si>
    <t>新建林下养鸡600平方米，养殖土鸡10000只。</t>
  </si>
  <si>
    <t>打造标准化林下养鸡场，带动17户69人发展土鸡养殖，计划养鸡10000只。</t>
  </si>
  <si>
    <t>建成后，带动17户69人发展土鸡养殖，户均增收800元以上。</t>
  </si>
  <si>
    <t>57</t>
  </si>
  <si>
    <t>竹叶村小寨沟养殖基地</t>
  </si>
  <si>
    <t>新建圈舍1000平方米，养牛100头，养羊200只，新建饮水处1处，新修产业路1.5公里</t>
  </si>
  <si>
    <t>竹叶村</t>
  </si>
  <si>
    <t>养牛100头，养羊200只，带动贫困户增收</t>
  </si>
  <si>
    <t>建成后，将带动6户20人户均增收1000元以上。</t>
  </si>
  <si>
    <t>58</t>
  </si>
  <si>
    <t>竹叶村九尺沟生猪养殖场</t>
  </si>
  <si>
    <t>新建圈舍800平方米，新建饮水池一处，养殖能繁母猪50头，商品猪300头，新修产业路1.2公里</t>
  </si>
  <si>
    <t>发展生猪养殖300头，轮换母猪50头，以务工，入股，土地流转等方式增加收入。</t>
  </si>
  <si>
    <t>建成后，将带动5户19人，户均增收1000元以上。</t>
  </si>
  <si>
    <t>59</t>
  </si>
  <si>
    <t>竹叶村集体经济建设项目</t>
  </si>
  <si>
    <t>一是建设200平方米冷库；二是厂区功能设施提升，50平方米厕所一个，围栏300米，管网200米；三是种植油葵500亩，购买500亩油葵所需子种及肥料。经营方式：自主经营。所有固定资产均属村集体所有。</t>
  </si>
  <si>
    <t>以村集体为经营主体，发展本村油葵资源，打造三产一体产业园区基地，以务工，入股，土地流转等方式增加收入。</t>
  </si>
  <si>
    <t>带动129户373人以务工和订单回收增加收入，户均增收2000元以上。</t>
  </si>
  <si>
    <t>60</t>
  </si>
  <si>
    <t>前进村集体经济合作社茶园改造项目</t>
  </si>
  <si>
    <t>改造前进村一组、三组老茶园180亩，新建茶园20亩。</t>
  </si>
  <si>
    <t>以村集体为经营主体，发展本村茶叶资源，打造茶旅一体产业基地，以务工，入股，土地流转等方式增加收入。</t>
  </si>
  <si>
    <t>建成后，带动30户122人，以务工，入股，土地流转等方式增加收入，户均增收2000元以上。</t>
  </si>
  <si>
    <t>61</t>
  </si>
  <si>
    <t>国庆村浪河特种作物示范种植园</t>
  </si>
  <si>
    <t>种植猕猴桃、脆李、樱桃各50亩。</t>
  </si>
  <si>
    <t>发展种植猕猴桃50亩，脆李50亩、樱桃50亩，打造标准化种植基地，以务工和销售增加收入。</t>
  </si>
  <si>
    <t>建成后，带动5户12人务工增收。</t>
  </si>
  <si>
    <t>62</t>
  </si>
  <si>
    <t>竹叶村中药材种植园区</t>
  </si>
  <si>
    <t>发展黄连种植300亩，白芨50亩，大黄20亩，党参20亩，新修园区路2公里</t>
  </si>
  <si>
    <t>人均增收1500元</t>
  </si>
  <si>
    <t>63</t>
  </si>
  <si>
    <t>竹叶村苗木种植基地</t>
  </si>
  <si>
    <t>种植三七20亩，烤烟20亩，花椒树50亩，茶叶50亩，洪洞树60亩，板栗树100亩，新修产业路500米，整改提高800米</t>
  </si>
  <si>
    <t>白坪村产业技能培训</t>
  </si>
  <si>
    <t>组织全村待业人员参加产业技能培训</t>
  </si>
  <si>
    <t>带动贫困户6户通过技能培训稳岗就业</t>
  </si>
  <si>
    <t>完成带动15户致富能力和自主创业能力</t>
  </si>
  <si>
    <t>雨露计划</t>
  </si>
  <si>
    <t>全县预计实施雨露计划（千校技能）500人以上。</t>
  </si>
  <si>
    <t>县扶贫局</t>
  </si>
  <si>
    <t>张祖鹏</t>
  </si>
  <si>
    <t>减轻贫困家庭学生就学负担</t>
  </si>
  <si>
    <t>对500名贫困学生人均补助3000元。</t>
  </si>
  <si>
    <t>2021年贫困户小额贷款贴息</t>
  </si>
  <si>
    <t>对发展种养殖产业贫困户资金短缺的，在符合政策下，发放“5321”小额信贷资金，并给予基准利率贴息，预计投放贷款资金6000万元，贴息200万元。</t>
  </si>
  <si>
    <t>卜发林</t>
  </si>
  <si>
    <t>资金支持，发展产业增收</t>
  </si>
  <si>
    <t>对发展种养殖产业贫困户资金短缺的，在符合政策下，预计投放贷款资金6000万元，贴息200万元。</t>
  </si>
  <si>
    <t>5.其它</t>
  </si>
  <si>
    <t>2021年互助资金占用费补贴</t>
  </si>
  <si>
    <t>对发展种养殖产业贫困户，短期资金出现小额缺口的，按程序向所在村申请互助资金，并对利息予以补贴，预计投放互助资金2000万元，补贴50万元。</t>
  </si>
  <si>
    <t>三坝村道路改善</t>
  </si>
  <si>
    <t>新建产业路500米</t>
  </si>
  <si>
    <t>利于出行方便产业发展</t>
  </si>
  <si>
    <t>改善6户贫困人口生产生活条件</t>
  </si>
  <si>
    <t>得胜村四、六组入户路硬化</t>
  </si>
  <si>
    <t>硬化入户路0.4公里</t>
  </si>
  <si>
    <t>改善生活生产条件</t>
  </si>
  <si>
    <t>完成入户路硬化0.4公里</t>
  </si>
  <si>
    <t>得胜村六组产业路硬化</t>
  </si>
  <si>
    <t>硬化产业路3.5公里</t>
  </si>
  <si>
    <t>完成入户路硬化3.5公里</t>
  </si>
  <si>
    <t>东风村三组入户路硬化扩宽</t>
  </si>
  <si>
    <t>硬化250米，扩宽到4米</t>
  </si>
  <si>
    <t>改善17户贫困人口生产生活条件</t>
  </si>
  <si>
    <t>东风村五组道路硬化</t>
  </si>
  <si>
    <t>三坪村7组道路油返沙改造</t>
  </si>
  <si>
    <t>7组道路油返沙改造1000米。</t>
  </si>
  <si>
    <t>邹兴鹏</t>
  </si>
  <si>
    <t>18991558880</t>
  </si>
  <si>
    <t>三坪村2组入户路改造</t>
  </si>
  <si>
    <t>2组入户路改造600米。</t>
  </si>
  <si>
    <t>改善4户贫困人口生产生活条件</t>
  </si>
  <si>
    <t>三坪村5组入户路改造</t>
  </si>
  <si>
    <t>5组入户路改造500米</t>
  </si>
  <si>
    <t>旧城村入户改造项目</t>
  </si>
  <si>
    <t>旧城一组入户路硬化改造300米；旧城五组300米；旧城八组500米。</t>
  </si>
  <si>
    <t>改善交通出行条件</t>
  </si>
  <si>
    <t>改善12户贫困户交通出行条件</t>
  </si>
  <si>
    <t>旧城村五组桥</t>
  </si>
  <si>
    <t>旧城村五组入户路桥长31米宽8米。</t>
  </si>
  <si>
    <t>改善5户贫困户交通出行条件</t>
  </si>
  <si>
    <t>文彩村二至四组道路硬化工程</t>
  </si>
  <si>
    <t>硬化到户路400米</t>
  </si>
  <si>
    <t>文彩村</t>
  </si>
  <si>
    <t>邱家志</t>
  </si>
  <si>
    <t>改善14户贫困户生产生活条件，带动贫困户发展产业，为其后续发展种植业提供便利</t>
  </si>
  <si>
    <t>完成到户路400米建设</t>
  </si>
  <si>
    <t>城关镇小河村二组入户路改造</t>
  </si>
  <si>
    <t>刘启付入户路改造长100米</t>
  </si>
  <si>
    <t>小河村</t>
  </si>
  <si>
    <t>改善居民交通出行条件</t>
  </si>
  <si>
    <t>完成入户路改造100m</t>
  </si>
  <si>
    <t>新华村一组（胶合板厂）新建过滤池项目</t>
  </si>
  <si>
    <t>新建20m³过滤池1座</t>
  </si>
  <si>
    <t>新华村</t>
  </si>
  <si>
    <t>改善居民生产生活环境</t>
  </si>
  <si>
    <t>完成新建20m³过滤池1座</t>
  </si>
  <si>
    <t>先锋村村三组连户路硬化工程</t>
  </si>
  <si>
    <t>硬化三组道路3组200米</t>
  </si>
  <si>
    <t>覃勇</t>
  </si>
  <si>
    <t>提高生活条件，改善生活质量</t>
  </si>
  <si>
    <t>解决18人出行交通和发展产业问题</t>
  </si>
  <si>
    <t>先锋村村五组灯盏窝道路硬化工程</t>
  </si>
  <si>
    <t>硬化五组灯盏窝道路800米</t>
  </si>
  <si>
    <t>解决112人出行交通和发展产业问题</t>
  </si>
  <si>
    <t>竹叶村五组连户路工程</t>
  </si>
  <si>
    <t>硬化联户路500米</t>
  </si>
  <si>
    <t>带动贫困户务工增收</t>
  </si>
  <si>
    <t>带动2户8人贫困户增收</t>
  </si>
  <si>
    <t>青台村一至三组连户路工程</t>
  </si>
  <si>
    <t>青台村一二三四组连户路2000米</t>
  </si>
  <si>
    <t>青台村</t>
  </si>
  <si>
    <t>张春平</t>
  </si>
  <si>
    <t>改善贫困人口生产生活条件</t>
  </si>
  <si>
    <t>改善106户贫困人口生产生活条件</t>
  </si>
  <si>
    <t>桃花村一组连户路硬化</t>
  </si>
  <si>
    <t>道路硬化长300米，宽3米，厚0.2米</t>
  </si>
  <si>
    <t>桃花村</t>
  </si>
  <si>
    <t>改善5户贫困人口生产生活条件</t>
  </si>
  <si>
    <t>宏伟村二组、四组入户路改造</t>
  </si>
  <si>
    <t>道路改造100米</t>
  </si>
  <si>
    <t>上竹镇松坪村供水扩改工程</t>
  </si>
  <si>
    <t>水源地保护，净水厂扩改，管道延伸，覆盖供水人口650人</t>
  </si>
  <si>
    <t>改善42户贫困人口生产生活条件</t>
  </si>
  <si>
    <t>曙坪镇桃园村供水扩改工程</t>
  </si>
  <si>
    <t>取水口上移，输水管道扩改，净水厂扩改，供水管道延伸，覆盖供水人口860人</t>
  </si>
  <si>
    <t>桃元村</t>
  </si>
  <si>
    <t>改善54户贫困人口生产生活条件</t>
  </si>
  <si>
    <t>曾家镇向阳村供水扩改工程</t>
  </si>
  <si>
    <t>输供水管道扩改，净水厂扩改，覆盖供水人口650人</t>
  </si>
  <si>
    <t>向阳村</t>
  </si>
  <si>
    <t>改善49户贫困人口生产生活条件</t>
  </si>
  <si>
    <t>曾家镇鱼坪村供水扩改工程</t>
  </si>
  <si>
    <t>取水口上移，输供水管道扩改，净水厂扩改。覆盖供水人口240人。</t>
  </si>
  <si>
    <t>鱼坪村</t>
  </si>
  <si>
    <t>改善61户贫困人口生产生活条件</t>
  </si>
  <si>
    <t>曾家镇花坪村供水扩改工程</t>
  </si>
  <si>
    <t>取水口上移，输供水管道扩改，净水厂改造，覆盖供水人口620人</t>
  </si>
  <si>
    <t>花坪村</t>
  </si>
  <si>
    <t>改善73户贫困人口生产生活条件</t>
  </si>
  <si>
    <t>曾家镇千山村供水扩改工程</t>
  </si>
  <si>
    <t>新增水源2处，净水厂扩改2座，输供水管道延伸，覆盖供水人口450人</t>
  </si>
  <si>
    <t>千山村</t>
  </si>
  <si>
    <t>改善45户贫困人口生产生活条件</t>
  </si>
  <si>
    <t>曾家镇桃花村供水扩改工程</t>
  </si>
  <si>
    <t>取水口上移，输供水管道扩改及延伸，净水厂扩改，覆盖供水人口420人。</t>
  </si>
  <si>
    <t>改善37户贫困人口生产生活条件</t>
  </si>
  <si>
    <t>牛头店镇竹叶村供水扩改工程</t>
  </si>
  <si>
    <t>取水口上移，延伸输供水管道，净水厂扩改，覆盖供水人口530人</t>
  </si>
  <si>
    <t>改善44户贫困人口生产生活条件</t>
  </si>
  <si>
    <t>城关镇文采村供水管网扩改工程</t>
  </si>
  <si>
    <t>输供水管道扩改及延伸改，净水厂扩改，覆盖供水人口350人。</t>
  </si>
  <si>
    <t>改善29户贫困人口生产生活条件</t>
  </si>
  <si>
    <t>城关镇小河村供水扩改工程</t>
  </si>
  <si>
    <t>取水口上移，输供水管道扩改，净水厂扩改，覆盖供水人口460人。</t>
  </si>
  <si>
    <t>城关镇联盟村供水扩改工程</t>
  </si>
  <si>
    <t>取水口上移，输供水管道扩改，净水厂扩改，覆盖供水人口360人。</t>
  </si>
  <si>
    <t>联盟村</t>
  </si>
  <si>
    <t>改善24户贫困人口生产生活条件</t>
  </si>
  <si>
    <t>钟宝镇新坪村供水扩改工程</t>
  </si>
  <si>
    <t>输供水管道扩改及延伸，净水厂扩改，覆盖供水人口780人。</t>
  </si>
  <si>
    <t>新坪村</t>
  </si>
  <si>
    <t>改善48户贫困人口生产生活条件</t>
  </si>
  <si>
    <t>钟宝镇金岭村供水管网扩改工程</t>
  </si>
  <si>
    <t>输供水管道扩改及延伸，覆盖供水人口289人。</t>
  </si>
  <si>
    <t>金岭村</t>
  </si>
  <si>
    <t>改善25户贫困人口生产生活条件</t>
  </si>
  <si>
    <t>曙坪镇阳安村供水扩改工程</t>
  </si>
  <si>
    <t>取水口扩改，净水厂改造，输供水管道扩改及延伸，覆盖供水人口450人。</t>
  </si>
  <si>
    <t>阳安村</t>
  </si>
  <si>
    <t>改善33户贫困人口生产生活条件</t>
  </si>
  <si>
    <t>曙坪镇和平村供水扩改工程</t>
  </si>
  <si>
    <t>取水口改造，净水厂改造，输供水管道扩改及延伸，覆盖供水人口460人。</t>
  </si>
  <si>
    <t>改善38户贫困人口生产生活条件</t>
  </si>
  <si>
    <t>竹子溪水场的拦水坝至清水池增加一条50管道</t>
  </si>
  <si>
    <t>竹子溪水场的拦水坝至清水池增加一条50管道300米。</t>
  </si>
  <si>
    <t>团结村</t>
  </si>
  <si>
    <t>张安华</t>
  </si>
  <si>
    <t>改善52户贫困人口生产生活条件</t>
  </si>
  <si>
    <t>渝龙村二组供水工程</t>
  </si>
  <si>
    <t>改建截流坝1座，蓄水池10立方米，铺设管网1500米，配套过滤池建设</t>
  </si>
  <si>
    <t>唐武炳</t>
  </si>
  <si>
    <t>13891508875</t>
  </si>
  <si>
    <t>改善15户贫困人口生产生活条件</t>
  </si>
  <si>
    <t>得胜村八组花椒趟</t>
  </si>
  <si>
    <t>新建过滤池一处</t>
  </si>
  <si>
    <t>改善14户贫困人口生产生活条件</t>
  </si>
  <si>
    <t>先锋村村万家沟饮水提升工程</t>
  </si>
  <si>
    <t>新修净化水池1个、主管道维修200米</t>
  </si>
  <si>
    <t>解决40户186人安全饮水问题</t>
  </si>
  <si>
    <t>水晶坪村安全饮水提升工程</t>
  </si>
  <si>
    <t>提升水晶坪五组饮水设施建设1处</t>
  </si>
  <si>
    <t>水晶坪村</t>
  </si>
  <si>
    <t>解决22户80人安全饮水问题</t>
  </si>
  <si>
    <t>尖山坪村四组通组路硬化</t>
  </si>
  <si>
    <t>加宽硬化通组路1500米</t>
  </si>
  <si>
    <t>李发杰</t>
  </si>
  <si>
    <t>保障安全出行保障产业稳定增长</t>
  </si>
  <si>
    <t>改善12户贫困人口交通出行条件</t>
  </si>
  <si>
    <t>罗学金、姜福兵、唐武双、赵家坝院子道路硬化</t>
  </si>
  <si>
    <t>罗学金、姜福兵、唐武双、赵家坝院子道路硬化600米。</t>
  </si>
  <si>
    <t>改善10户贫困人口交通出行条件</t>
  </si>
  <si>
    <t>大渝河道路硬化工程</t>
  </si>
  <si>
    <t>硬化道路3公里</t>
  </si>
  <si>
    <t>县交通局</t>
  </si>
  <si>
    <t>改善9户贫困人口交通出行条件</t>
  </si>
  <si>
    <t>金岭村二组瓦子坪路面硬化、一、二组桥面翻新</t>
  </si>
  <si>
    <t>路面硬化220米、桥面翻新总计30米长；</t>
  </si>
  <si>
    <t>农村公路管理局</t>
  </si>
  <si>
    <t>张玉斌</t>
  </si>
  <si>
    <t>改善15户贫困人口交通出行条件</t>
  </si>
  <si>
    <t>民主村通组道路硬化</t>
  </si>
  <si>
    <t>道路硬化300米</t>
  </si>
  <si>
    <t>谭余林</t>
  </si>
  <si>
    <t>改善2户贫困人口交通出行条件</t>
  </si>
  <si>
    <t>白坪村一三组路口改线工程</t>
  </si>
  <si>
    <t>改建长200米宽4.5米的水泥路，新建长80米高2.5米的砂石道路挡墙，</t>
  </si>
  <si>
    <t>改善27户贫困户生产生活条件，带动贫困户发展果树产业为其后续发展种植业提供便利</t>
  </si>
  <si>
    <t>完成改建长200米宽4.5米的水泥路，新建长80米高2.5米的砂石道路挡墙建设</t>
  </si>
  <si>
    <t>文彩村一组通组路硬化工程</t>
  </si>
  <si>
    <t>硬化道路1200米，宽4.5米</t>
  </si>
  <si>
    <t>改善23户贫困户生产生活条件，带动贫困户发展产业，为其后续发展种植业提供便利</t>
  </si>
  <si>
    <t>完成硬化道路1200米，宽4.5米建设</t>
  </si>
  <si>
    <t>文彩村四组道路护坎工程</t>
  </si>
  <si>
    <t>新修护坎挡墙100米</t>
  </si>
  <si>
    <t>保护群众生命及财产安全，</t>
  </si>
  <si>
    <t>完成挡墙100米建设</t>
  </si>
  <si>
    <t>城关镇小河村八组牛圈河坝道路硬化工程</t>
  </si>
  <si>
    <t>道路硬化长200m</t>
  </si>
  <si>
    <t>完成道路硬化200m</t>
  </si>
  <si>
    <t>联盟村五组道路硬化工程</t>
  </si>
  <si>
    <t>联盟村五组道路硬化350米，路边挡护20米。</t>
  </si>
  <si>
    <t xml:space="preserve">改善生产生活条件，带动贫困户致富 </t>
  </si>
  <si>
    <t>完成联盟村五组道路硬化350米，路边挡护20米建设</t>
  </si>
  <si>
    <t>坪宝村1-5组通组道路硬化工程</t>
  </si>
  <si>
    <t>1-5组通组道路硬化，4000米</t>
  </si>
  <si>
    <t>改善59户贫困户生产生活条件，方便群众发展养殖业为其后续发展旅游业提供便利</t>
  </si>
  <si>
    <t>完成1-5组通组道路硬化，4000米建设</t>
  </si>
  <si>
    <t>坪宝村砂石路建设工程</t>
  </si>
  <si>
    <t>二、三组砂石路建设，3500米</t>
  </si>
  <si>
    <t>改善12户贫困户生产生活条件，方便群众发展产业</t>
  </si>
  <si>
    <t>完成二、三组砂石路建设，3500米建设</t>
  </si>
  <si>
    <t>蔬菜村四组道路硬化工程</t>
  </si>
  <si>
    <t>道路硬化570米，宽3.5米，厚0.2米。防护栏900米。安装路灯3盏，排水沟120米。</t>
  </si>
  <si>
    <t>改善9户贫困户生产生活条件，带动贫困户发展产业，为发展农家乐、养殖业、休闲场所提供便利</t>
  </si>
  <si>
    <t>完成道路硬化570米，宽3.5米，厚0.2米。防护栏900米。安装路灯3盏，排水沟120米建设。</t>
  </si>
  <si>
    <t>和平村到户路硬化</t>
  </si>
  <si>
    <t>路面硬化（300米3.5米宽）</t>
  </si>
  <si>
    <t>马镇村三组通组路硬化</t>
  </si>
  <si>
    <t>1.5公里通组路硬化</t>
  </si>
  <si>
    <t>马镇村</t>
  </si>
  <si>
    <t>马镇村一、二、三、四组到户路</t>
  </si>
  <si>
    <t>新修郑永恒150米、廖百财250米、方世香100米、廖百珍200米、郑学友300米、张国真500米。</t>
  </si>
  <si>
    <t>阳安村四组通组路修复</t>
  </si>
  <si>
    <t>四组麦榨坪通组路两道河修复</t>
  </si>
  <si>
    <t>改善6户贫困人口交通出行条件</t>
  </si>
  <si>
    <t>桃元村六组通户路</t>
  </si>
  <si>
    <t>从唐青山户门口到王吉康户门前的通户路400米</t>
  </si>
  <si>
    <t>桃园村</t>
  </si>
  <si>
    <t>改善7户贫困人口交通出行条件</t>
  </si>
  <si>
    <t>桃元村六组通组路</t>
  </si>
  <si>
    <t>从村垃圾处理站到饮水池修水利路1000米</t>
  </si>
  <si>
    <t>改善5户贫困人口交通出行条件</t>
  </si>
  <si>
    <t>大坝村一、四组道路修复项目</t>
  </si>
  <si>
    <t>修复硬化破损路面400米，其中一组200米，包括排水沟治理250米，四组200米，四组新修硬化道路300米。</t>
  </si>
  <si>
    <t>解决10户人道路出行问题</t>
  </si>
  <si>
    <t>国庆村八组道路新建工程</t>
  </si>
  <si>
    <t>新修国庆八组道路500m</t>
  </si>
  <si>
    <t>解决交通问题，方便群众出行。</t>
  </si>
  <si>
    <t>解决8户41人贫困人口及其他群众出行问题</t>
  </si>
  <si>
    <t>先锋村村七组楠木沟道路硬化工程</t>
  </si>
  <si>
    <t>七楠木沟道路硬化1.3公里</t>
  </si>
  <si>
    <t>解决40余户142人出行交通和发展产业问题</t>
  </si>
  <si>
    <t>先锋村村六、七组硬化道路维修工程</t>
  </si>
  <si>
    <t>六、七组道路修复1.9公里</t>
  </si>
  <si>
    <t>解决30余户58人出行交通和发展产业问题</t>
  </si>
  <si>
    <t>先锋村村一组道路修复工程</t>
  </si>
  <si>
    <t>一组硬化路维修1.7公里</t>
  </si>
  <si>
    <t>解决100余户368人出行交通和发展产业问题</t>
  </si>
  <si>
    <t>水晶坪村四组路面硬化工程</t>
  </si>
  <si>
    <t>路面硬化1.2公里</t>
  </si>
  <si>
    <t>千山村二组、五组村级公路维修工程</t>
  </si>
  <si>
    <t>五组、二组村级路2处垮塌断裂，需维修</t>
  </si>
  <si>
    <t>89人</t>
  </si>
  <si>
    <t>千山村二组道路硬化工程</t>
  </si>
  <si>
    <t>二组村级公路硬化1公里</t>
  </si>
  <si>
    <t>50人</t>
  </si>
  <si>
    <t>桃花村一组油返砂项目</t>
  </si>
  <si>
    <t>村委会至大湾道路油返沙30米</t>
  </si>
  <si>
    <t>改善7户贫困人口生产生活条件</t>
  </si>
  <si>
    <t>星明村三组通村路硬化</t>
  </si>
  <si>
    <t>星明村三组村卫生室至村级主干道道路硬化项目，300米</t>
  </si>
  <si>
    <t>星明村</t>
  </si>
  <si>
    <t>改善20户贫困人口生产生活条件</t>
  </si>
  <si>
    <t>联合村（鱼棚子）通组路修复工程</t>
  </si>
  <si>
    <t>修复通组道路600米，维修护坡长55米，高8米，厚1米，深度1米，钢筋拉杆60个。</t>
  </si>
  <si>
    <t>改善68户群众生产生产条件，其中贫困户17户。</t>
  </si>
  <si>
    <t>鱼坪村二组至三组村道改造项目</t>
  </si>
  <si>
    <t>鱼坪村二组至鱼坪村三组路面修复2公里、边沟修复、涵洞维修</t>
  </si>
  <si>
    <t>改善84户贫困人口生产生活条件</t>
  </si>
  <si>
    <t>中心石产业路</t>
  </si>
  <si>
    <t>新修、硬化产业路1000米</t>
  </si>
  <si>
    <t>13891514396</t>
  </si>
  <si>
    <t>改善产业发展条件</t>
  </si>
  <si>
    <t>联合村三组产业路</t>
  </si>
  <si>
    <t>新修产业路长500米、宽2米，厚18厘米。其中人工挖土方500立方米，安全栏杆500米。涵管延长3道，挡土墙、路基垫层及挖填方等。</t>
  </si>
  <si>
    <t>改善贫困户22户生产生活条件，发展产业户均增收300元。</t>
  </si>
  <si>
    <t>城关镇小河村六组产业路硬化工程</t>
  </si>
  <si>
    <t>方继召门前产业路硬化，长1300m</t>
  </si>
  <si>
    <t>改善居民交通出行条件，发展产业</t>
  </si>
  <si>
    <t>完成道路硬化1300m</t>
  </si>
  <si>
    <t>团结村云盘、雷打石、赵家坝至瓦场坪产业路维修</t>
  </si>
  <si>
    <t>云盘、雷打石道路缺口，赵家坝至瓦场坪产业路的维修200米。</t>
  </si>
  <si>
    <t>改善18户贫困人口交通出行条件</t>
  </si>
  <si>
    <t>团结村三组产业路硬化</t>
  </si>
  <si>
    <t>张自久门口田间道路硬化1200米</t>
  </si>
  <si>
    <t>长坝子产业路</t>
  </si>
  <si>
    <t>新修长坝子产业路1000米</t>
  </si>
  <si>
    <t>改善16户贫困人口生产生活条件</t>
  </si>
  <si>
    <t>三坝村产业路硬化</t>
  </si>
  <si>
    <t>硬化三坝村产业路500米</t>
  </si>
  <si>
    <t>保障产业稳定增长</t>
  </si>
  <si>
    <t>水泗沟产业建设</t>
  </si>
  <si>
    <t>改造硬化道路700米</t>
  </si>
  <si>
    <t>改善8户贫困人口生产生活条件</t>
  </si>
  <si>
    <t>牛麻子沟产业路建设</t>
  </si>
  <si>
    <t>改造硬化道路600米</t>
  </si>
  <si>
    <t>东风村六组产业路</t>
  </si>
  <si>
    <t>铺设4米宽1.5公里长的产业路</t>
  </si>
  <si>
    <t>改善产业发展条件，充分开发100亩茶园</t>
  </si>
  <si>
    <t>干洲河村四组产业路</t>
  </si>
  <si>
    <t>新修产业路1公里</t>
  </si>
  <si>
    <t>金岭村新修一组产业路</t>
  </si>
  <si>
    <t>硬化一组刘平产业路200米</t>
  </si>
  <si>
    <t>改善产业发展条件，盘活200亩土地用于发展产业。</t>
  </si>
  <si>
    <t xml:space="preserve">文彩村六组新修产业路
</t>
  </si>
  <si>
    <t>新修砂石路1000米，宽5.5米</t>
  </si>
  <si>
    <t>完成新修砂石路1000米，宽5.5米建设</t>
  </si>
  <si>
    <t xml:space="preserve">文彩村新修二组产业路工程
</t>
  </si>
  <si>
    <t>新修砂石路1500，宽5.5米</t>
  </si>
  <si>
    <t>完成新修砂石路1500，宽5.5米建设</t>
  </si>
  <si>
    <t>新华村一组（猕猴桃基地）新修产业路工程</t>
  </si>
  <si>
    <t>新修产业路2km，路宽5.5米，厚0.2米。</t>
  </si>
  <si>
    <t>改善居民出行条件</t>
  </si>
  <si>
    <t>完成修建产业路2km</t>
  </si>
  <si>
    <t>新华村二组（丁家大坡）产业路新修及硬化工程</t>
  </si>
  <si>
    <t>新修产业路1000米，路宽5.5米，厚0.2米。硬化500米，宽4.5米，厚0.2米。护栏安装2000米</t>
  </si>
  <si>
    <t>完成新修产业路1000米，硬化500米，护栏安装2000米</t>
  </si>
  <si>
    <t>友谊村横溪湾万亩黄连园区内部生产便道</t>
  </si>
  <si>
    <t>新修便道10km，宽度3m</t>
  </si>
  <si>
    <t>实现113户贫困户稳岗就业</t>
  </si>
  <si>
    <t>完成新修便道10km，宽度3m</t>
  </si>
  <si>
    <t>坪宝村产业路建设工程</t>
  </si>
  <si>
    <t>1组砂石路建设，长2000米，宽5.5米</t>
  </si>
  <si>
    <t>改善20户贫困户生产生活条件，方便群众发展产业</t>
  </si>
  <si>
    <t>完成1组砂石路建设，长2000米，宽5.5米建设</t>
  </si>
  <si>
    <t>彭家湾产业路</t>
  </si>
  <si>
    <t>新修产业路1千米；硬化原修产业路500米</t>
  </si>
  <si>
    <t>安坪村</t>
  </si>
  <si>
    <t>改善13户贫困人口生产生活条件</t>
  </si>
  <si>
    <t>大树村一组产业路</t>
  </si>
  <si>
    <t>一组产业路（冉启山河边）140米</t>
  </si>
  <si>
    <t>大树村</t>
  </si>
  <si>
    <t>马镇村六组产业路</t>
  </si>
  <si>
    <t>新修李龙海坡产业路1000米、方家湾500米</t>
  </si>
  <si>
    <t>马镇村七组产业路</t>
  </si>
  <si>
    <t>新修汤家垭口产业路1500米</t>
  </si>
  <si>
    <t>马镇村一、二组产业桥</t>
  </si>
  <si>
    <t>黄成海门口25米产业桥一座、唐家下坪产业桥20米一座</t>
  </si>
  <si>
    <t>阳安产业路硬化</t>
  </si>
  <si>
    <t>二组圈子产业路硬化1公里、三组水田坪道路硬化100米</t>
  </si>
  <si>
    <t>战斗村三组产业路修复</t>
  </si>
  <si>
    <t>战斗村四组产业路修复</t>
  </si>
  <si>
    <t>战斗村四组安装护栏600米</t>
  </si>
  <si>
    <t>联合村四组产业路硬化及拓宽工程</t>
  </si>
  <si>
    <t>联合村四组产业路硬化100米，拓宽550米。</t>
  </si>
  <si>
    <t>联合村五组产业路拓宽工程</t>
  </si>
  <si>
    <t>联合村五组产业路拓宽900米。</t>
  </si>
  <si>
    <t>战斗村二组新建产业路</t>
  </si>
  <si>
    <t>战斗村二组新建产业路3000米</t>
  </si>
  <si>
    <t>中坝二组产业路硬化</t>
  </si>
  <si>
    <t>硬化二组产业路1000米</t>
  </si>
  <si>
    <t>中坝村</t>
  </si>
  <si>
    <t>湘坪村二组产业路建设项目</t>
  </si>
  <si>
    <t>新修硬化产业路750米，包含挖除破损道路200米，涵洞4处等工程。</t>
  </si>
  <si>
    <t>改善贫困户出行条件</t>
  </si>
  <si>
    <t>改善全村群众出行条件</t>
  </si>
  <si>
    <t>湘坪村六组铜罐沟口产业路建设项目</t>
  </si>
  <si>
    <t>新修铜罐沟煤矿口产业路0.3公里，包含5米长4米宽桥涵一座；新修道路挡墙30米长，5米高。</t>
  </si>
  <si>
    <t>发展产业促贫困户增收</t>
  </si>
  <si>
    <t>改善产业发展交通条件</t>
  </si>
  <si>
    <t>庙坝村村一组产业路</t>
  </si>
  <si>
    <t>路基平整及硬化道路0.6公里</t>
  </si>
  <si>
    <t>改善庙坝村群众生产生活条件</t>
  </si>
  <si>
    <t>发龙村板凳沟产业路硬化项目</t>
  </si>
  <si>
    <t>板凳沟产业路硬化1.2公里</t>
  </si>
  <si>
    <t>改善群众生产生活条件，发展发龙村板凳沟肉牛产业，带动贫困户务工增收</t>
  </si>
  <si>
    <t>发龙村长行沟产业路修建及硬化</t>
  </si>
  <si>
    <t>长兴沟产业路硬化1.1公里，新修产业路0.4公里</t>
  </si>
  <si>
    <t>改善群众生产生活条件，发展发龙村长行沟中药材种植中蜂养殖等产业，带动贫困户务工增收</t>
  </si>
  <si>
    <t>国庆村花屋至三沟条产业路</t>
  </si>
  <si>
    <t>新建产业路700米</t>
  </si>
  <si>
    <t>带动种养殖产业发展。</t>
  </si>
  <si>
    <t>方便有意愿发展产业群众发展产业，带动贫困户增加收入。</t>
  </si>
  <si>
    <t>水晶坪村四组产业路建设项目</t>
  </si>
  <si>
    <t>新修四组产业路1500米</t>
  </si>
  <si>
    <t>人均增收1000元</t>
  </si>
  <si>
    <t>前进村三组产业路工程</t>
  </si>
  <si>
    <t>硬化前进村三组产业路900米及硬化</t>
  </si>
  <si>
    <t>硬化原有产业路，带动农户务工，建成后带动农户发展产业。</t>
  </si>
  <si>
    <t>建成后，带动27户94人在三组发展茶叶种植，土鸡养殖等产业，户均增收2000元以上。</t>
  </si>
  <si>
    <t>金坪村一组产业路硬化</t>
  </si>
  <si>
    <t>硬化一组产业路1500米</t>
  </si>
  <si>
    <t>青台村二组产业路硬化</t>
  </si>
  <si>
    <t>青台村二组产业路硬化（羊圈梁）500米</t>
  </si>
  <si>
    <t>改善31户贫困人口生产生活条件</t>
  </si>
  <si>
    <t>青台村一组至四组新建产业路</t>
  </si>
  <si>
    <t>青台村一组相接四组的产业路1.5公里</t>
  </si>
  <si>
    <t>改善59户贫困人口生产生活条件</t>
  </si>
  <si>
    <t>五星村二组新修产业路</t>
  </si>
  <si>
    <t>新修产业路1000米</t>
  </si>
  <si>
    <t>五星村</t>
  </si>
  <si>
    <t>向阳村六组田坪产业路硬化</t>
  </si>
  <si>
    <t>硬化产业路2000米，宽3.5米排水沟2000米</t>
  </si>
  <si>
    <t>改善21户贫困人口生产生活条件</t>
  </si>
  <si>
    <t>阳河村一二组魔芋基地配套设施道路建设</t>
  </si>
  <si>
    <t>道路建设600米</t>
  </si>
  <si>
    <t>阳河村</t>
  </si>
  <si>
    <t>鱼坪村三组产业路硬化</t>
  </si>
  <si>
    <t>三组石碑河产业路硬化500米</t>
  </si>
  <si>
    <t>洪阳村一组产业路硬化</t>
  </si>
  <si>
    <t>一组簸箕梁产业路硬化0.4公里，小沟产业路硬化1公里</t>
  </si>
  <si>
    <t>洪阳村</t>
  </si>
  <si>
    <t>中坝二组产业桥修建</t>
  </si>
  <si>
    <t>二组便民桥（100米长铁索桥）</t>
  </si>
  <si>
    <t>改善3户贫困人口生产生活条件</t>
  </si>
  <si>
    <t>水晶坪村百品公司生猪养殖基地产业路建设项目</t>
  </si>
  <si>
    <t>场地面积12000平方米，新建厂房面积600平方米发展生猪养殖产业，配套建设产业路1.5千米。</t>
  </si>
  <si>
    <t>水晶坪村水土丰韵土鸡养殖基地产业路新建项目</t>
  </si>
  <si>
    <t>土鸡养殖基地600平方米，配套新修硬化产业路100米</t>
  </si>
  <si>
    <t>水晶坪村集体经济合作社茶园产业路建设项目</t>
  </si>
  <si>
    <t>发展产业50亩，新修产业路800米。</t>
  </si>
  <si>
    <t>向阳村二组雷家梁子产业
路硬化</t>
  </si>
  <si>
    <t>硬化产业路3000米，宽3.5米，
排水沟3000米</t>
  </si>
  <si>
    <t>花坪村一组、四组产业路硬化</t>
  </si>
  <si>
    <t>硬化产业路4公里</t>
  </si>
  <si>
    <t>改善120户贫困人口生产生活条件</t>
  </si>
  <si>
    <t>新坪村锦鸡洞产业路</t>
  </si>
  <si>
    <t>新修产业路2000米，宽3.5米。</t>
  </si>
  <si>
    <t>刘松</t>
  </si>
  <si>
    <t>洪阳村四组产业路硬化续建项目</t>
  </si>
  <si>
    <t>四组香炉沟产业路硬化0.8公里</t>
  </si>
  <si>
    <t>文彩村四组便民桥工程</t>
  </si>
  <si>
    <t>便民桥2座，跨度30米，</t>
  </si>
  <si>
    <t>改善17户贫困户生产生活条件，带动贫困户发展产业，为其后续发展种植业提供便利</t>
  </si>
  <si>
    <t>完成便民桥2座，跨度30米建设</t>
  </si>
  <si>
    <t>文彩村一组便民桥工程</t>
  </si>
  <si>
    <t>便民桥一座，跨度25米</t>
  </si>
  <si>
    <t>改善22户贫困户生产生活条件，带动贫困户发展产业，为其后续发展种植业提供便利</t>
  </si>
  <si>
    <t>完成便民桥一座，跨度25米建设</t>
  </si>
  <si>
    <t>城关镇小河村二组便民桥工程</t>
  </si>
  <si>
    <t>新建便民桥一座，宽2.5米、长20米</t>
  </si>
  <si>
    <t>完成新建便民桥一座</t>
  </si>
  <si>
    <t>城关镇小河村八组牛圈河坝便民桥加宽工程</t>
  </si>
  <si>
    <t>便民桥加宽，长16米</t>
  </si>
  <si>
    <t>完成便民桥加宽，长16米</t>
  </si>
  <si>
    <t>城关镇小河村八组牛圈河坝便民桥工程</t>
  </si>
  <si>
    <t>便民桥一座13米</t>
  </si>
  <si>
    <t>完成便民桥一座13米</t>
  </si>
  <si>
    <t>友谊村五组公路挡墙工程</t>
  </si>
  <si>
    <t>修建挡墙100m</t>
  </si>
  <si>
    <t>改善居民安全出行条件及道路整洁</t>
  </si>
  <si>
    <t>完成修建挡墙100m</t>
  </si>
  <si>
    <t>桃元村五组便民桥</t>
  </si>
  <si>
    <t>桃元村五组便民桥处修建平板桥一座</t>
  </si>
  <si>
    <t>阳安村二组平板桥</t>
  </si>
  <si>
    <t>二组停车场连接河对门平板桥一座</t>
  </si>
  <si>
    <t>国庆村集体经济发展配套配套工程</t>
  </si>
  <si>
    <t>新修50m³蓄水池一座，1.3公里引水管道、排污工程（化粪池300m³）</t>
  </si>
  <si>
    <t>曾家镇青苔村堰渠及河堤修复工程</t>
  </si>
  <si>
    <t>修复曾家镇青苔村因水患毁坏的堰渠及河堤1000余米</t>
  </si>
  <si>
    <t>青苔村</t>
  </si>
  <si>
    <t>改善生产生活条件、保护生命财产安全</t>
  </si>
  <si>
    <t>花坪村便民桥建设</t>
  </si>
  <si>
    <t>新建便民桥4座</t>
  </si>
  <si>
    <t>改善172户贫困人口生产生活条件</t>
  </si>
  <si>
    <t>千山村六组桥面维修工程</t>
  </si>
  <si>
    <t>千山村六组桥面修复500米</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</si>
</sst>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 "/>
    <numFmt numFmtId="177" formatCode="0.00_ "/>
  </numFmts>
  <fonts count="45">
    <font>
      <sz val="11"/>
      <color theme="1"/>
      <name val="等线"/>
      <charset val="134"/>
      <scheme val="minor"/>
    </font>
    <font>
      <sz val="12"/>
      <color theme="1"/>
      <name val="黑体"/>
      <charset val="134"/>
    </font>
    <font>
      <b/>
      <sz val="12"/>
      <color theme="1"/>
      <name val="仿宋"/>
      <charset val="134"/>
    </font>
    <font>
      <sz val="11"/>
      <color rgb="FFFF0000"/>
      <name val="等线"/>
      <charset val="134"/>
      <scheme val="minor"/>
    </font>
    <font>
      <sz val="12"/>
      <color rgb="FFFF0000"/>
      <name val="Arial"/>
      <charset val="134"/>
    </font>
    <font>
      <sz val="12"/>
      <color theme="1"/>
      <name val="Arial"/>
      <charset val="134"/>
    </font>
    <font>
      <b/>
      <sz val="12"/>
      <color theme="1"/>
      <name val="Arial"/>
      <charset val="134"/>
    </font>
    <font>
      <sz val="12"/>
      <name val="Arial"/>
      <charset val="134"/>
    </font>
    <font>
      <sz val="22"/>
      <name val="方正小标宋_GBK"/>
      <charset val="134"/>
    </font>
    <font>
      <sz val="14"/>
      <name val="宋体"/>
      <charset val="134"/>
    </font>
    <font>
      <b/>
      <sz val="14"/>
      <name val="宋体"/>
      <charset val="134"/>
    </font>
    <font>
      <sz val="9"/>
      <name val="宋体"/>
      <charset val="134"/>
    </font>
    <font>
      <sz val="12"/>
      <color theme="1"/>
      <name val="仿宋_GB2312"/>
      <charset val="134"/>
    </font>
    <font>
      <b/>
      <sz val="12"/>
      <color theme="1"/>
      <name val="仿宋_GB2312"/>
      <charset val="134"/>
    </font>
    <font>
      <sz val="22"/>
      <color theme="1"/>
      <name val="方正小标宋_GBK"/>
      <charset val="134"/>
    </font>
    <font>
      <sz val="10"/>
      <color theme="1"/>
      <name val="黑体"/>
      <charset val="134"/>
    </font>
    <font>
      <b/>
      <sz val="12"/>
      <name val="仿宋"/>
      <charset val="134"/>
    </font>
    <font>
      <sz val="10"/>
      <color theme="1"/>
      <name val="仿宋"/>
      <charset val="134"/>
    </font>
    <font>
      <b/>
      <sz val="10"/>
      <name val="仿宋"/>
      <charset val="134"/>
    </font>
    <font>
      <b/>
      <sz val="10"/>
      <color theme="1"/>
      <name val="仿宋"/>
      <charset val="134"/>
    </font>
    <font>
      <sz val="10"/>
      <name val="仿宋"/>
      <charset val="134"/>
    </font>
    <font>
      <sz val="10"/>
      <color indexed="8"/>
      <name val="仿宋"/>
      <charset val="134"/>
    </font>
    <font>
      <b/>
      <sz val="11"/>
      <color rgb="FF3F3F3F"/>
      <name val="等线"/>
      <charset val="0"/>
      <scheme val="minor"/>
    </font>
    <font>
      <sz val="11"/>
      <color rgb="FF9C0006"/>
      <name val="等线"/>
      <charset val="0"/>
      <scheme val="minor"/>
    </font>
    <font>
      <sz val="11"/>
      <color indexed="8"/>
      <name val="宋体"/>
      <charset val="134"/>
    </font>
    <font>
      <sz val="11"/>
      <color theme="1"/>
      <name val="等线"/>
      <charset val="0"/>
      <scheme val="minor"/>
    </font>
    <font>
      <sz val="11"/>
      <color theme="0"/>
      <name val="等线"/>
      <charset val="0"/>
      <scheme val="minor"/>
    </font>
    <font>
      <sz val="11"/>
      <color rgb="FF3F3F76"/>
      <name val="等线"/>
      <charset val="0"/>
      <scheme val="minor"/>
    </font>
    <font>
      <sz val="12"/>
      <name val="宋体"/>
      <charset val="134"/>
    </font>
    <font>
      <u/>
      <sz val="11"/>
      <color rgb="FF800080"/>
      <name val="等线"/>
      <charset val="0"/>
      <scheme val="minor"/>
    </font>
    <font>
      <u/>
      <sz val="11"/>
      <color rgb="FF0000FF"/>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FA7D00"/>
      <name val="等线"/>
      <charset val="0"/>
      <scheme val="minor"/>
    </font>
    <font>
      <sz val="11"/>
      <color rgb="FF9C6500"/>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
      <u/>
      <sz val="22"/>
      <name val="方正小标宋_GBK"/>
      <charset val="134"/>
    </font>
    <font>
      <u/>
      <sz val="22"/>
      <color theme="1"/>
      <name val="方正小标宋_GBK"/>
      <charset val="134"/>
    </font>
  </fonts>
  <fills count="3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indexed="9"/>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5" fillId="11" borderId="0" applyNumberFormat="0" applyBorder="0" applyAlignment="0" applyProtection="0">
      <alignment vertical="center"/>
    </xf>
    <xf numFmtId="0" fontId="27"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5" borderId="0" applyNumberFormat="0" applyBorder="0" applyAlignment="0" applyProtection="0">
      <alignment vertical="center"/>
    </xf>
    <xf numFmtId="0" fontId="23" fillId="8" borderId="0" applyNumberFormat="0" applyBorder="0" applyAlignment="0" applyProtection="0">
      <alignment vertical="center"/>
    </xf>
    <xf numFmtId="43" fontId="0" fillId="0" borderId="0" applyFont="0" applyFill="0" applyBorder="0" applyAlignment="0" applyProtection="0">
      <alignment vertical="center"/>
    </xf>
    <xf numFmtId="0" fontId="26" fillId="17"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8" borderId="9" applyNumberFormat="0" applyFont="0" applyAlignment="0" applyProtection="0">
      <alignment vertical="center"/>
    </xf>
    <xf numFmtId="0" fontId="26" fillId="14"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0" applyNumberFormat="0" applyFill="0" applyAlignment="0" applyProtection="0">
      <alignment vertical="center"/>
    </xf>
    <xf numFmtId="0" fontId="36" fillId="0" borderId="10" applyNumberFormat="0" applyFill="0" applyAlignment="0" applyProtection="0">
      <alignment vertical="center"/>
    </xf>
    <xf numFmtId="0" fontId="26" fillId="10" borderId="0" applyNumberFormat="0" applyBorder="0" applyAlignment="0" applyProtection="0">
      <alignment vertical="center"/>
    </xf>
    <xf numFmtId="0" fontId="31" fillId="0" borderId="12" applyNumberFormat="0" applyFill="0" applyAlignment="0" applyProtection="0">
      <alignment vertical="center"/>
    </xf>
    <xf numFmtId="0" fontId="26" fillId="24" borderId="0" applyNumberFormat="0" applyBorder="0" applyAlignment="0" applyProtection="0">
      <alignment vertical="center"/>
    </xf>
    <xf numFmtId="0" fontId="22" fillId="7" borderId="7" applyNumberFormat="0" applyAlignment="0" applyProtection="0">
      <alignment vertical="center"/>
    </xf>
    <xf numFmtId="0" fontId="39" fillId="7" borderId="8" applyNumberFormat="0" applyAlignment="0" applyProtection="0">
      <alignment vertical="center"/>
    </xf>
    <xf numFmtId="0" fontId="40" fillId="27" borderId="13" applyNumberFormat="0" applyAlignment="0" applyProtection="0">
      <alignment vertical="center"/>
    </xf>
    <xf numFmtId="0" fontId="25" fillId="23" borderId="0" applyNumberFormat="0" applyBorder="0" applyAlignment="0" applyProtection="0">
      <alignment vertical="center"/>
    </xf>
    <xf numFmtId="0" fontId="26" fillId="31" borderId="0" applyNumberFormat="0" applyBorder="0" applyAlignment="0" applyProtection="0">
      <alignment vertical="center"/>
    </xf>
    <xf numFmtId="0" fontId="37" fillId="0" borderId="11" applyNumberFormat="0" applyFill="0" applyAlignment="0" applyProtection="0">
      <alignment vertical="center"/>
    </xf>
    <xf numFmtId="0" fontId="41" fillId="0" borderId="14" applyNumberFormat="0" applyFill="0" applyAlignment="0" applyProtection="0">
      <alignment vertical="center"/>
    </xf>
    <xf numFmtId="0" fontId="42" fillId="32" borderId="0" applyNumberFormat="0" applyBorder="0" applyAlignment="0" applyProtection="0">
      <alignment vertical="center"/>
    </xf>
    <xf numFmtId="0" fontId="38" fillId="26" borderId="0" applyNumberFormat="0" applyBorder="0" applyAlignment="0" applyProtection="0">
      <alignment vertical="center"/>
    </xf>
    <xf numFmtId="0" fontId="25" fillId="34" borderId="0" applyNumberFormat="0" applyBorder="0" applyAlignment="0" applyProtection="0">
      <alignment vertical="center"/>
    </xf>
    <xf numFmtId="0" fontId="26" fillId="25" borderId="0" applyNumberFormat="0" applyBorder="0" applyAlignment="0" applyProtection="0">
      <alignment vertical="center"/>
    </xf>
    <xf numFmtId="0" fontId="25" fillId="35" borderId="0" applyNumberFormat="0" applyBorder="0" applyAlignment="0" applyProtection="0">
      <alignment vertical="center"/>
    </xf>
    <xf numFmtId="0" fontId="25" fillId="37" borderId="0" applyNumberFormat="0" applyBorder="0" applyAlignment="0" applyProtection="0">
      <alignment vertical="center"/>
    </xf>
    <xf numFmtId="0" fontId="25" fillId="16" borderId="0" applyNumberFormat="0" applyBorder="0" applyAlignment="0" applyProtection="0">
      <alignment vertical="center"/>
    </xf>
    <xf numFmtId="0" fontId="25" fillId="22"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30" borderId="0" applyNumberFormat="0" applyBorder="0" applyAlignment="0" applyProtection="0">
      <alignment vertical="center"/>
    </xf>
    <xf numFmtId="0" fontId="25" fillId="19" borderId="0" applyNumberFormat="0" applyBorder="0" applyAlignment="0" applyProtection="0">
      <alignment vertical="center"/>
    </xf>
    <xf numFmtId="0" fontId="26" fillId="13" borderId="0" applyNumberFormat="0" applyBorder="0" applyAlignment="0" applyProtection="0">
      <alignment vertical="center"/>
    </xf>
    <xf numFmtId="0" fontId="25" fillId="9" borderId="0" applyNumberFormat="0" applyBorder="0" applyAlignment="0" applyProtection="0">
      <alignment vertical="center"/>
    </xf>
    <xf numFmtId="0" fontId="26" fillId="29" borderId="0" applyNumberFormat="0" applyBorder="0" applyAlignment="0" applyProtection="0">
      <alignment vertical="center"/>
    </xf>
    <xf numFmtId="0" fontId="26" fillId="36" borderId="0" applyNumberFormat="0" applyBorder="0" applyAlignment="0" applyProtection="0">
      <alignment vertical="center"/>
    </xf>
    <xf numFmtId="0" fontId="25" fillId="28" borderId="0" applyNumberFormat="0" applyBorder="0" applyAlignment="0" applyProtection="0">
      <alignment vertical="center"/>
    </xf>
    <xf numFmtId="0" fontId="26" fillId="33" borderId="0" applyNumberFormat="0" applyBorder="0" applyAlignment="0" applyProtection="0">
      <alignment vertical="center"/>
    </xf>
    <xf numFmtId="0" fontId="24" fillId="0" borderId="0">
      <alignment vertical="center"/>
    </xf>
    <xf numFmtId="0" fontId="28" fillId="0" borderId="0"/>
    <xf numFmtId="0" fontId="24" fillId="0" borderId="0">
      <alignment vertical="center"/>
    </xf>
  </cellStyleXfs>
  <cellXfs count="5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5" fillId="2" borderId="0" xfId="0" applyFont="1" applyFill="1" applyAlignment="1">
      <alignment horizontal="center" vertical="center" wrapText="1"/>
    </xf>
    <xf numFmtId="49" fontId="5" fillId="0" borderId="0" xfId="0" applyNumberFormat="1" applyFont="1" applyFill="1" applyAlignment="1">
      <alignment horizontal="center" vertical="center" wrapText="1"/>
    </xf>
    <xf numFmtId="0" fontId="8" fillId="0" borderId="0" xfId="0" applyFont="1" applyFill="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9" fillId="0" borderId="1" xfId="49" applyFont="1" applyFill="1" applyBorder="1" applyAlignment="1">
      <alignment horizontal="left" vertical="center" wrapText="1"/>
    </xf>
    <xf numFmtId="0" fontId="9" fillId="0" borderId="1" xfId="49" applyFont="1" applyFill="1" applyBorder="1" applyAlignment="1">
      <alignment horizontal="center" vertical="center" wrapText="1"/>
    </xf>
    <xf numFmtId="0" fontId="9" fillId="0" borderId="1" xfId="49" applyFont="1" applyFill="1" applyBorder="1" applyAlignment="1">
      <alignment horizontal="justify" vertical="center" wrapText="1"/>
    </xf>
    <xf numFmtId="176" fontId="9" fillId="0"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9" fillId="2" borderId="1" xfId="0" applyFont="1" applyFill="1" applyBorder="1" applyAlignment="1">
      <alignment horizontal="center" vertical="center" wrapText="1"/>
    </xf>
    <xf numFmtId="177" fontId="9" fillId="0" borderId="1" xfId="49"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justify" vertical="center" wrapText="1"/>
    </xf>
    <xf numFmtId="0" fontId="14" fillId="0" borderId="0" xfId="0" applyFont="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5" fillId="0" borderId="1" xfId="0" applyFont="1" applyBorder="1">
      <alignment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2" fillId="0" borderId="1" xfId="0" applyFont="1" applyBorder="1" applyAlignment="1">
      <alignment horizontal="center" vertical="center"/>
    </xf>
    <xf numFmtId="49" fontId="16"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17" fillId="0" borderId="1" xfId="0" applyFont="1" applyBorder="1" applyAlignment="1">
      <alignment horizontal="center" vertical="center"/>
    </xf>
    <xf numFmtId="0" fontId="18" fillId="0" borderId="1" xfId="0" applyFont="1" applyFill="1" applyBorder="1" applyAlignment="1">
      <alignment horizontal="left" vertical="center"/>
    </xf>
    <xf numFmtId="0" fontId="19" fillId="0" borderId="1" xfId="0" applyFont="1" applyBorder="1" applyAlignment="1">
      <alignment horizontal="center" vertical="center" wrapText="1"/>
    </xf>
    <xf numFmtId="49" fontId="20" fillId="0" borderId="1" xfId="0" applyNumberFormat="1" applyFont="1" applyFill="1" applyBorder="1" applyAlignment="1">
      <alignment horizontal="left" vertical="center" wrapText="1"/>
    </xf>
    <xf numFmtId="0" fontId="17" fillId="0" borderId="1" xfId="0" applyFont="1" applyBorder="1" applyAlignment="1">
      <alignment horizontal="center" vertical="center" wrapText="1"/>
    </xf>
    <xf numFmtId="49" fontId="20" fillId="6" borderId="1" xfId="0" applyNumberFormat="1" applyFont="1" applyFill="1" applyBorder="1" applyAlignment="1">
      <alignment horizontal="left" vertical="center" wrapText="1"/>
    </xf>
    <xf numFmtId="0" fontId="20" fillId="6" borderId="1" xfId="0" applyFont="1" applyFill="1" applyBorder="1" applyAlignment="1">
      <alignment horizontal="left" vertical="center" wrapText="1"/>
    </xf>
    <xf numFmtId="49" fontId="20" fillId="6" borderId="1" xfId="0" applyNumberFormat="1" applyFont="1" applyFill="1" applyBorder="1" applyAlignment="1">
      <alignment horizontal="left" vertical="center"/>
    </xf>
    <xf numFmtId="49" fontId="21" fillId="6" borderId="1" xfId="0" applyNumberFormat="1" applyFont="1" applyFill="1" applyBorder="1" applyAlignment="1">
      <alignment horizontal="left" vertical="center" wrapText="1"/>
    </xf>
    <xf numFmtId="0" fontId="1" fillId="0" borderId="4" xfId="0"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1 2" xfId="49"/>
    <cellStyle name="常规 2" xfId="50"/>
    <cellStyle name="常规_镇坪县脱贫攻坚项目库建设项目表（4月10日）"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215;&#22378;&#21439;2021&#24180;&#33073;&#36139;&#25915;&#22362;&#39033;&#30446;&#24211;&#65288;&#23436;&#21892;&#29256;%2012.2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表"/>
      <sheetName val="项目库明细表"/>
    </sheetNames>
    <sheetDataSet>
      <sheetData sheetId="0" refreshError="1"/>
      <sheetData sheetId="1" refreshError="1">
        <row r="7">
          <cell r="P7">
            <v>0</v>
          </cell>
          <cell r="Q7">
            <v>0</v>
          </cell>
          <cell r="R7">
            <v>0</v>
          </cell>
          <cell r="S7">
            <v>0</v>
          </cell>
          <cell r="T7">
            <v>0</v>
          </cell>
          <cell r="U7">
            <v>0</v>
          </cell>
          <cell r="V7">
            <v>0</v>
          </cell>
          <cell r="W7">
            <v>0</v>
          </cell>
        </row>
        <row r="78">
          <cell r="K78">
            <v>0</v>
          </cell>
        </row>
        <row r="78">
          <cell r="P78">
            <v>0</v>
          </cell>
          <cell r="Q78">
            <v>0</v>
          </cell>
          <cell r="R78">
            <v>0</v>
          </cell>
          <cell r="S78">
            <v>0</v>
          </cell>
          <cell r="T78">
            <v>0</v>
          </cell>
          <cell r="U78">
            <v>0</v>
          </cell>
          <cell r="V78">
            <v>0</v>
          </cell>
          <cell r="W78">
            <v>0</v>
          </cell>
        </row>
        <row r="79">
          <cell r="K79">
            <v>0</v>
          </cell>
        </row>
        <row r="79">
          <cell r="P79">
            <v>0</v>
          </cell>
          <cell r="Q79">
            <v>0</v>
          </cell>
          <cell r="R79">
            <v>0</v>
          </cell>
          <cell r="S79">
            <v>0</v>
          </cell>
          <cell r="T79">
            <v>0</v>
          </cell>
          <cell r="U79">
            <v>0</v>
          </cell>
          <cell r="V79">
            <v>0</v>
          </cell>
          <cell r="W79">
            <v>0</v>
          </cell>
        </row>
        <row r="80">
          <cell r="K80">
            <v>0</v>
          </cell>
        </row>
        <row r="80">
          <cell r="P80">
            <v>0</v>
          </cell>
          <cell r="Q80">
            <v>0</v>
          </cell>
          <cell r="R80">
            <v>0</v>
          </cell>
          <cell r="S80">
            <v>0</v>
          </cell>
          <cell r="T80">
            <v>0</v>
          </cell>
          <cell r="U80">
            <v>0</v>
          </cell>
          <cell r="V80">
            <v>0</v>
          </cell>
          <cell r="W80">
            <v>0</v>
          </cell>
        </row>
        <row r="81">
          <cell r="K81">
            <v>0.5</v>
          </cell>
        </row>
        <row r="83">
          <cell r="K83">
            <v>150</v>
          </cell>
        </row>
        <row r="83">
          <cell r="P83">
            <v>0</v>
          </cell>
          <cell r="Q83">
            <v>0</v>
          </cell>
          <cell r="R83">
            <v>0</v>
          </cell>
          <cell r="S83">
            <v>0</v>
          </cell>
          <cell r="T83">
            <v>0</v>
          </cell>
          <cell r="U83">
            <v>0</v>
          </cell>
          <cell r="V83">
            <v>0</v>
          </cell>
          <cell r="W83">
            <v>0</v>
          </cell>
        </row>
        <row r="87">
          <cell r="P87">
            <v>0</v>
          </cell>
          <cell r="Q87">
            <v>0</v>
          </cell>
          <cell r="R87">
            <v>0</v>
          </cell>
          <cell r="S87">
            <v>0</v>
          </cell>
          <cell r="T87">
            <v>0</v>
          </cell>
          <cell r="U87">
            <v>0</v>
          </cell>
          <cell r="V87">
            <v>0</v>
          </cell>
          <cell r="W87">
            <v>0</v>
          </cell>
        </row>
        <row r="91">
          <cell r="K91">
            <v>200</v>
          </cell>
        </row>
        <row r="91">
          <cell r="P91">
            <v>0</v>
          </cell>
          <cell r="Q91">
            <v>0</v>
          </cell>
          <cell r="R91">
            <v>0</v>
          </cell>
          <cell r="S91">
            <v>0</v>
          </cell>
          <cell r="T91">
            <v>0</v>
          </cell>
          <cell r="U91">
            <v>0</v>
          </cell>
          <cell r="V91">
            <v>0</v>
          </cell>
          <cell r="W91">
            <v>0</v>
          </cell>
        </row>
        <row r="97">
          <cell r="K97">
            <v>561</v>
          </cell>
        </row>
        <row r="97">
          <cell r="P97">
            <v>0</v>
          </cell>
          <cell r="Q97">
            <v>0</v>
          </cell>
          <cell r="R97">
            <v>0</v>
          </cell>
          <cell r="S97">
            <v>0</v>
          </cell>
          <cell r="T97">
            <v>0</v>
          </cell>
          <cell r="U97">
            <v>0</v>
          </cell>
          <cell r="V97">
            <v>0</v>
          </cell>
          <cell r="W97">
            <v>0</v>
          </cell>
        </row>
        <row r="117">
          <cell r="K117">
            <v>691</v>
          </cell>
        </row>
        <row r="117">
          <cell r="P117">
            <v>0</v>
          </cell>
          <cell r="Q117">
            <v>0</v>
          </cell>
          <cell r="R117">
            <v>0</v>
          </cell>
          <cell r="S117">
            <v>0</v>
          </cell>
          <cell r="T117">
            <v>0</v>
          </cell>
          <cell r="U117">
            <v>0</v>
          </cell>
          <cell r="V117">
            <v>0</v>
          </cell>
          <cell r="W117">
            <v>0</v>
          </cell>
        </row>
        <row r="139">
          <cell r="P139">
            <v>0</v>
          </cell>
        </row>
        <row r="139">
          <cell r="R139">
            <v>0</v>
          </cell>
          <cell r="S139">
            <v>0</v>
          </cell>
          <cell r="T139">
            <v>0</v>
          </cell>
          <cell r="U139">
            <v>0</v>
          </cell>
          <cell r="V139">
            <v>0</v>
          </cell>
          <cell r="W139">
            <v>0</v>
          </cell>
        </row>
        <row r="170">
          <cell r="P170">
            <v>0</v>
          </cell>
          <cell r="Q170">
            <v>0</v>
          </cell>
          <cell r="R170">
            <v>0</v>
          </cell>
          <cell r="S170">
            <v>0</v>
          </cell>
          <cell r="T170">
            <v>0</v>
          </cell>
          <cell r="U170">
            <v>0</v>
          </cell>
          <cell r="V170">
            <v>0</v>
          </cell>
          <cell r="W170">
            <v>0</v>
          </cell>
        </row>
        <row r="221">
          <cell r="P221">
            <v>0</v>
          </cell>
          <cell r="Q221">
            <v>0</v>
          </cell>
          <cell r="R221">
            <v>0</v>
          </cell>
          <cell r="S221">
            <v>0</v>
          </cell>
          <cell r="T221">
            <v>0</v>
          </cell>
          <cell r="U221">
            <v>0</v>
          </cell>
          <cell r="V221">
            <v>0</v>
          </cell>
          <cell r="W221">
            <v>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2"/>
  <sheetViews>
    <sheetView tabSelected="1" workbookViewId="0">
      <selection activeCell="J56" sqref="J56"/>
    </sheetView>
  </sheetViews>
  <sheetFormatPr defaultColWidth="9" defaultRowHeight="13.5"/>
  <cols>
    <col min="2" max="2" width="11.625" customWidth="1"/>
    <col min="4" max="4" width="9.5" customWidth="1"/>
  </cols>
  <sheetData>
    <row r="1" ht="28.5" spans="1:13">
      <c r="A1" s="33" t="s">
        <v>0</v>
      </c>
      <c r="B1" s="33"/>
      <c r="C1" s="33"/>
      <c r="D1" s="33"/>
      <c r="E1" s="33"/>
      <c r="F1" s="33"/>
      <c r="G1" s="33"/>
      <c r="H1" s="33"/>
      <c r="I1" s="33"/>
      <c r="J1" s="33"/>
      <c r="K1" s="33"/>
      <c r="L1" s="33"/>
      <c r="M1" s="33"/>
    </row>
    <row r="2" ht="14.25" spans="1:13">
      <c r="A2" s="34" t="s">
        <v>1</v>
      </c>
      <c r="B2" s="34" t="s">
        <v>2</v>
      </c>
      <c r="C2" s="35" t="s">
        <v>3</v>
      </c>
      <c r="D2" s="36" t="s">
        <v>4</v>
      </c>
      <c r="E2" s="37"/>
      <c r="F2" s="37"/>
      <c r="G2" s="37"/>
      <c r="H2" s="37"/>
      <c r="I2" s="37"/>
      <c r="J2" s="37"/>
      <c r="K2" s="37"/>
      <c r="L2" s="37"/>
      <c r="M2" s="55"/>
    </row>
    <row r="3" ht="24" spans="1:13">
      <c r="A3" s="38"/>
      <c r="B3" s="38"/>
      <c r="C3" s="39"/>
      <c r="D3" s="40" t="s">
        <v>5</v>
      </c>
      <c r="E3" s="41" t="s">
        <v>6</v>
      </c>
      <c r="F3" s="42" t="s">
        <v>7</v>
      </c>
      <c r="G3" s="42" t="s">
        <v>8</v>
      </c>
      <c r="H3" s="42" t="s">
        <v>9</v>
      </c>
      <c r="I3" s="42" t="s">
        <v>10</v>
      </c>
      <c r="J3" s="42" t="s">
        <v>11</v>
      </c>
      <c r="K3" s="42" t="s">
        <v>12</v>
      </c>
      <c r="L3" s="42" t="s">
        <v>13</v>
      </c>
      <c r="M3" s="42" t="s">
        <v>14</v>
      </c>
    </row>
    <row r="4" ht="14.25" spans="1:13">
      <c r="A4" s="43"/>
      <c r="B4" s="44" t="s">
        <v>15</v>
      </c>
      <c r="C4" s="45">
        <f t="shared" ref="C4:M4" si="0">SUM(C5+C11+C16+C22+C26+C33+C35+C41+C45+C51+C58)</f>
        <v>203</v>
      </c>
      <c r="D4" s="45">
        <f t="shared" si="0"/>
        <v>8786.2</v>
      </c>
      <c r="E4" s="45">
        <f t="shared" si="0"/>
        <v>8786.2</v>
      </c>
      <c r="F4" s="45">
        <f t="shared" si="0"/>
        <v>0</v>
      </c>
      <c r="G4" s="45">
        <f t="shared" si="0"/>
        <v>0</v>
      </c>
      <c r="H4" s="45">
        <f t="shared" si="0"/>
        <v>0</v>
      </c>
      <c r="I4" s="45">
        <f t="shared" si="0"/>
        <v>0</v>
      </c>
      <c r="J4" s="45">
        <f t="shared" si="0"/>
        <v>0</v>
      </c>
      <c r="K4" s="45">
        <f t="shared" si="0"/>
        <v>0</v>
      </c>
      <c r="L4" s="45">
        <f t="shared" si="0"/>
        <v>0</v>
      </c>
      <c r="M4" s="45">
        <f t="shared" si="0"/>
        <v>0</v>
      </c>
    </row>
    <row r="5" spans="1:13">
      <c r="A5" s="46">
        <v>1</v>
      </c>
      <c r="B5" s="47" t="s">
        <v>16</v>
      </c>
      <c r="C5" s="48">
        <f t="shared" ref="C5:M5" si="1">SUM(C6:C10)</f>
        <v>63</v>
      </c>
      <c r="D5" s="48">
        <f t="shared" si="1"/>
        <v>2123</v>
      </c>
      <c r="E5" s="48">
        <f t="shared" si="1"/>
        <v>2123</v>
      </c>
      <c r="F5" s="48">
        <f t="shared" si="1"/>
        <v>0</v>
      </c>
      <c r="G5" s="48">
        <f t="shared" si="1"/>
        <v>0</v>
      </c>
      <c r="H5" s="48">
        <f t="shared" si="1"/>
        <v>0</v>
      </c>
      <c r="I5" s="48">
        <f t="shared" si="1"/>
        <v>0</v>
      </c>
      <c r="J5" s="48">
        <f t="shared" si="1"/>
        <v>0</v>
      </c>
      <c r="K5" s="48">
        <f t="shared" si="1"/>
        <v>0</v>
      </c>
      <c r="L5" s="48">
        <f t="shared" si="1"/>
        <v>0</v>
      </c>
      <c r="M5" s="48">
        <f t="shared" si="1"/>
        <v>0</v>
      </c>
    </row>
    <row r="6" ht="24" spans="1:13">
      <c r="A6" s="46">
        <v>2</v>
      </c>
      <c r="B6" s="49" t="s">
        <v>17</v>
      </c>
      <c r="C6" s="50">
        <v>63</v>
      </c>
      <c r="D6" s="50">
        <v>2123</v>
      </c>
      <c r="E6" s="50">
        <v>2123</v>
      </c>
      <c r="F6" s="50">
        <f>[1]项目库明细表!P7</f>
        <v>0</v>
      </c>
      <c r="G6" s="50">
        <f>[1]项目库明细表!Q7</f>
        <v>0</v>
      </c>
      <c r="H6" s="50">
        <f>[1]项目库明细表!R7</f>
        <v>0</v>
      </c>
      <c r="I6" s="50">
        <f>[1]项目库明细表!S7</f>
        <v>0</v>
      </c>
      <c r="J6" s="50">
        <f>[1]项目库明细表!T7</f>
        <v>0</v>
      </c>
      <c r="K6" s="50">
        <f>[1]项目库明细表!U7</f>
        <v>0</v>
      </c>
      <c r="L6" s="50">
        <f>[1]项目库明细表!V7</f>
        <v>0</v>
      </c>
      <c r="M6" s="50">
        <f>[1]项目库明细表!W7</f>
        <v>0</v>
      </c>
    </row>
    <row r="7" ht="24" spans="1:13">
      <c r="A7" s="46">
        <v>3</v>
      </c>
      <c r="B7" s="51" t="s">
        <v>18</v>
      </c>
      <c r="C7" s="50"/>
      <c r="D7" s="50"/>
      <c r="E7" s="50"/>
      <c r="F7" s="50"/>
      <c r="G7" s="50"/>
      <c r="H7" s="50"/>
      <c r="I7" s="50"/>
      <c r="J7" s="50"/>
      <c r="K7" s="50"/>
      <c r="L7" s="50"/>
      <c r="M7" s="50"/>
    </row>
    <row r="8" spans="1:13">
      <c r="A8" s="46">
        <v>4</v>
      </c>
      <c r="B8" s="51" t="s">
        <v>19</v>
      </c>
      <c r="C8" s="50"/>
      <c r="D8" s="50"/>
      <c r="E8" s="50"/>
      <c r="F8" s="50"/>
      <c r="G8" s="50"/>
      <c r="H8" s="50"/>
      <c r="I8" s="50"/>
      <c r="J8" s="50"/>
      <c r="K8" s="50"/>
      <c r="L8" s="50"/>
      <c r="M8" s="50"/>
    </row>
    <row r="9" ht="24" spans="1:13">
      <c r="A9" s="46">
        <v>5</v>
      </c>
      <c r="B9" s="51" t="s">
        <v>20</v>
      </c>
      <c r="C9" s="50"/>
      <c r="D9" s="50"/>
      <c r="E9" s="50"/>
      <c r="F9" s="50"/>
      <c r="G9" s="50"/>
      <c r="H9" s="50"/>
      <c r="I9" s="50"/>
      <c r="J9" s="50"/>
      <c r="K9" s="50"/>
      <c r="L9" s="50"/>
      <c r="M9" s="50"/>
    </row>
    <row r="10" spans="1:13">
      <c r="A10" s="46">
        <v>6</v>
      </c>
      <c r="B10" s="51" t="s">
        <v>21</v>
      </c>
      <c r="C10" s="50"/>
      <c r="D10" s="50"/>
      <c r="E10" s="50"/>
      <c r="F10" s="50"/>
      <c r="G10" s="50"/>
      <c r="H10" s="50"/>
      <c r="I10" s="50"/>
      <c r="J10" s="50"/>
      <c r="K10" s="50"/>
      <c r="L10" s="50"/>
      <c r="M10" s="50"/>
    </row>
    <row r="11" spans="1:13">
      <c r="A11" s="46">
        <v>7</v>
      </c>
      <c r="B11" s="47" t="s">
        <v>22</v>
      </c>
      <c r="C11" s="48">
        <f t="shared" ref="C11:M11" si="2">SUM(C12:C15)</f>
        <v>1</v>
      </c>
      <c r="D11" s="48">
        <f t="shared" si="2"/>
        <v>0.5</v>
      </c>
      <c r="E11" s="48">
        <f t="shared" si="2"/>
        <v>0.5</v>
      </c>
      <c r="F11" s="48">
        <f t="shared" si="2"/>
        <v>0</v>
      </c>
      <c r="G11" s="48">
        <f t="shared" si="2"/>
        <v>0</v>
      </c>
      <c r="H11" s="48">
        <f t="shared" si="2"/>
        <v>0</v>
      </c>
      <c r="I11" s="48">
        <f t="shared" si="2"/>
        <v>0</v>
      </c>
      <c r="J11" s="48">
        <f t="shared" si="2"/>
        <v>0</v>
      </c>
      <c r="K11" s="48">
        <f t="shared" si="2"/>
        <v>0</v>
      </c>
      <c r="L11" s="48">
        <f t="shared" si="2"/>
        <v>0</v>
      </c>
      <c r="M11" s="48">
        <f t="shared" si="2"/>
        <v>0</v>
      </c>
    </row>
    <row r="12" ht="24" spans="1:13">
      <c r="A12" s="46">
        <v>8</v>
      </c>
      <c r="B12" s="51" t="s">
        <v>23</v>
      </c>
      <c r="C12" s="50">
        <v>0</v>
      </c>
      <c r="D12" s="50">
        <f t="shared" ref="D12:D15" si="3">SUM(E12:M12)</f>
        <v>0</v>
      </c>
      <c r="E12" s="50">
        <f>[1]项目库明细表!K78</f>
        <v>0</v>
      </c>
      <c r="F12" s="50">
        <f>[1]项目库明细表!P78</f>
        <v>0</v>
      </c>
      <c r="G12" s="50">
        <f>[1]项目库明细表!Q78</f>
        <v>0</v>
      </c>
      <c r="H12" s="50">
        <f>[1]项目库明细表!R78</f>
        <v>0</v>
      </c>
      <c r="I12" s="50">
        <f>[1]项目库明细表!S78</f>
        <v>0</v>
      </c>
      <c r="J12" s="50">
        <f>[1]项目库明细表!T78</f>
        <v>0</v>
      </c>
      <c r="K12" s="50">
        <f>[1]项目库明细表!U78</f>
        <v>0</v>
      </c>
      <c r="L12" s="50">
        <f>[1]项目库明细表!V78</f>
        <v>0</v>
      </c>
      <c r="M12" s="50">
        <f>[1]项目库明细表!W78</f>
        <v>0</v>
      </c>
    </row>
    <row r="13" ht="24" spans="1:13">
      <c r="A13" s="46">
        <v>9</v>
      </c>
      <c r="B13" s="51" t="s">
        <v>24</v>
      </c>
      <c r="C13" s="50">
        <v>0</v>
      </c>
      <c r="D13" s="50">
        <f t="shared" si="3"/>
        <v>0</v>
      </c>
      <c r="E13" s="50">
        <f>[1]项目库明细表!K79</f>
        <v>0</v>
      </c>
      <c r="F13" s="50">
        <f>[1]项目库明细表!P79</f>
        <v>0</v>
      </c>
      <c r="G13" s="50">
        <f>[1]项目库明细表!Q79</f>
        <v>0</v>
      </c>
      <c r="H13" s="50">
        <f>[1]项目库明细表!R79</f>
        <v>0</v>
      </c>
      <c r="I13" s="50">
        <f>[1]项目库明细表!S79</f>
        <v>0</v>
      </c>
      <c r="J13" s="50">
        <f>[1]项目库明细表!T79</f>
        <v>0</v>
      </c>
      <c r="K13" s="50">
        <f>[1]项目库明细表!U79</f>
        <v>0</v>
      </c>
      <c r="L13" s="50">
        <f>[1]项目库明细表!V79</f>
        <v>0</v>
      </c>
      <c r="M13" s="50">
        <f>[1]项目库明细表!W79</f>
        <v>0</v>
      </c>
    </row>
    <row r="14" ht="24" spans="1:13">
      <c r="A14" s="46">
        <v>10</v>
      </c>
      <c r="B14" s="51" t="s">
        <v>25</v>
      </c>
      <c r="C14" s="50">
        <v>0</v>
      </c>
      <c r="D14" s="50">
        <f t="shared" si="3"/>
        <v>0</v>
      </c>
      <c r="E14" s="50">
        <f>[1]项目库明细表!K80</f>
        <v>0</v>
      </c>
      <c r="F14" s="50">
        <f>[1]项目库明细表!P80</f>
        <v>0</v>
      </c>
      <c r="G14" s="50">
        <f>[1]项目库明细表!Q80</f>
        <v>0</v>
      </c>
      <c r="H14" s="50">
        <f>[1]项目库明细表!R80</f>
        <v>0</v>
      </c>
      <c r="I14" s="50">
        <f>[1]项目库明细表!S80</f>
        <v>0</v>
      </c>
      <c r="J14" s="50">
        <f>[1]项目库明细表!T80</f>
        <v>0</v>
      </c>
      <c r="K14" s="50">
        <f>[1]项目库明细表!U80</f>
        <v>0</v>
      </c>
      <c r="L14" s="50">
        <f>[1]项目库明细表!V80</f>
        <v>0</v>
      </c>
      <c r="M14" s="50">
        <f>[1]项目库明细表!W80</f>
        <v>0</v>
      </c>
    </row>
    <row r="15" spans="1:13">
      <c r="A15" s="46">
        <v>11</v>
      </c>
      <c r="B15" s="51" t="s">
        <v>26</v>
      </c>
      <c r="C15" s="50">
        <v>1</v>
      </c>
      <c r="D15" s="50">
        <f t="shared" si="3"/>
        <v>0.5</v>
      </c>
      <c r="E15" s="50">
        <f>[1]项目库明细表!K81</f>
        <v>0.5</v>
      </c>
      <c r="F15" s="50">
        <f>[1]项目库明细表!P81</f>
        <v>0</v>
      </c>
      <c r="G15" s="50">
        <f>[1]项目库明细表!Q81</f>
        <v>0</v>
      </c>
      <c r="H15" s="50">
        <f>[1]项目库明细表!R81</f>
        <v>0</v>
      </c>
      <c r="I15" s="50">
        <f>[1]项目库明细表!S81</f>
        <v>0</v>
      </c>
      <c r="J15" s="50">
        <f>[1]项目库明细表!T81</f>
        <v>0</v>
      </c>
      <c r="K15" s="50">
        <f>[1]项目库明细表!U81</f>
        <v>0</v>
      </c>
      <c r="L15" s="50">
        <f>[1]项目库明细表!V81</f>
        <v>0</v>
      </c>
      <c r="M15" s="50">
        <f>[1]项目库明细表!W81</f>
        <v>0</v>
      </c>
    </row>
    <row r="16" spans="1:13">
      <c r="A16" s="46">
        <v>12</v>
      </c>
      <c r="B16" s="47" t="s">
        <v>27</v>
      </c>
      <c r="C16" s="48"/>
      <c r="D16" s="48"/>
      <c r="E16" s="48"/>
      <c r="F16" s="48"/>
      <c r="G16" s="48"/>
      <c r="H16" s="48"/>
      <c r="I16" s="48"/>
      <c r="J16" s="48"/>
      <c r="K16" s="48"/>
      <c r="L16" s="48"/>
      <c r="M16" s="48"/>
    </row>
    <row r="17" ht="24" spans="1:13">
      <c r="A17" s="46">
        <v>13</v>
      </c>
      <c r="B17" s="51" t="s">
        <v>28</v>
      </c>
      <c r="C17" s="50"/>
      <c r="D17" s="50"/>
      <c r="E17" s="50"/>
      <c r="F17" s="50"/>
      <c r="G17" s="50"/>
      <c r="H17" s="50"/>
      <c r="I17" s="50"/>
      <c r="J17" s="50"/>
      <c r="K17" s="50"/>
      <c r="L17" s="50"/>
      <c r="M17" s="50"/>
    </row>
    <row r="18" ht="24" spans="1:13">
      <c r="A18" s="46">
        <v>14</v>
      </c>
      <c r="B18" s="51" t="s">
        <v>29</v>
      </c>
      <c r="C18" s="50"/>
      <c r="D18" s="50"/>
      <c r="E18" s="50"/>
      <c r="F18" s="50"/>
      <c r="G18" s="50"/>
      <c r="H18" s="50"/>
      <c r="I18" s="50"/>
      <c r="J18" s="50"/>
      <c r="K18" s="50"/>
      <c r="L18" s="50"/>
      <c r="M18" s="50"/>
    </row>
    <row r="19" ht="24" spans="1:13">
      <c r="A19" s="46">
        <v>15</v>
      </c>
      <c r="B19" s="51" t="s">
        <v>30</v>
      </c>
      <c r="C19" s="50"/>
      <c r="D19" s="50"/>
      <c r="E19" s="50"/>
      <c r="F19" s="50"/>
      <c r="G19" s="50"/>
      <c r="H19" s="50"/>
      <c r="I19" s="50"/>
      <c r="J19" s="50"/>
      <c r="K19" s="50"/>
      <c r="L19" s="50"/>
      <c r="M19" s="50"/>
    </row>
    <row r="20" ht="24" spans="1:13">
      <c r="A20" s="46">
        <v>16</v>
      </c>
      <c r="B20" s="51" t="s">
        <v>31</v>
      </c>
      <c r="C20" s="50"/>
      <c r="D20" s="50"/>
      <c r="E20" s="50"/>
      <c r="F20" s="50"/>
      <c r="G20" s="50"/>
      <c r="H20" s="50"/>
      <c r="I20" s="50"/>
      <c r="J20" s="50"/>
      <c r="K20" s="50"/>
      <c r="L20" s="50"/>
      <c r="M20" s="50"/>
    </row>
    <row r="21" ht="24" spans="1:13">
      <c r="A21" s="46">
        <v>17</v>
      </c>
      <c r="B21" s="51" t="s">
        <v>32</v>
      </c>
      <c r="C21" s="50"/>
      <c r="D21" s="50"/>
      <c r="E21" s="50"/>
      <c r="F21" s="50"/>
      <c r="G21" s="50"/>
      <c r="H21" s="50"/>
      <c r="I21" s="50"/>
      <c r="J21" s="50"/>
      <c r="K21" s="50"/>
      <c r="L21" s="50"/>
      <c r="M21" s="50"/>
    </row>
    <row r="22" spans="1:13">
      <c r="A22" s="46">
        <v>18</v>
      </c>
      <c r="B22" s="47" t="s">
        <v>33</v>
      </c>
      <c r="C22" s="48">
        <f t="shared" ref="C22:M22" si="4">SUM(C23:C25)</f>
        <v>1</v>
      </c>
      <c r="D22" s="48">
        <f t="shared" si="4"/>
        <v>150</v>
      </c>
      <c r="E22" s="48">
        <f t="shared" si="4"/>
        <v>150</v>
      </c>
      <c r="F22" s="48">
        <f t="shared" si="4"/>
        <v>0</v>
      </c>
      <c r="G22" s="48">
        <f t="shared" si="4"/>
        <v>0</v>
      </c>
      <c r="H22" s="48">
        <f t="shared" si="4"/>
        <v>0</v>
      </c>
      <c r="I22" s="48">
        <f t="shared" si="4"/>
        <v>0</v>
      </c>
      <c r="J22" s="48">
        <f t="shared" si="4"/>
        <v>0</v>
      </c>
      <c r="K22" s="48">
        <f t="shared" si="4"/>
        <v>0</v>
      </c>
      <c r="L22" s="48">
        <f t="shared" si="4"/>
        <v>0</v>
      </c>
      <c r="M22" s="48">
        <f t="shared" si="4"/>
        <v>0</v>
      </c>
    </row>
    <row r="23" ht="36" spans="1:13">
      <c r="A23" s="46">
        <v>19</v>
      </c>
      <c r="B23" s="51" t="s">
        <v>34</v>
      </c>
      <c r="C23" s="50">
        <v>1</v>
      </c>
      <c r="D23" s="50">
        <f t="shared" ref="D23:D25" si="5">SUM(E23:M23)</f>
        <v>150</v>
      </c>
      <c r="E23" s="50">
        <f>[1]项目库明细表!K83</f>
        <v>150</v>
      </c>
      <c r="F23" s="50">
        <f>[1]项目库明细表!P83</f>
        <v>0</v>
      </c>
      <c r="G23" s="50">
        <f>[1]项目库明细表!Q83</f>
        <v>0</v>
      </c>
      <c r="H23" s="50">
        <f>[1]项目库明细表!R83</f>
        <v>0</v>
      </c>
      <c r="I23" s="50">
        <f>[1]项目库明细表!S83</f>
        <v>0</v>
      </c>
      <c r="J23" s="50">
        <f>[1]项目库明细表!T83</f>
        <v>0</v>
      </c>
      <c r="K23" s="50">
        <f>[1]项目库明细表!U83</f>
        <v>0</v>
      </c>
      <c r="L23" s="50">
        <f>[1]项目库明细表!V83</f>
        <v>0</v>
      </c>
      <c r="M23" s="50">
        <f>[1]项目库明细表!W83</f>
        <v>0</v>
      </c>
    </row>
    <row r="24" ht="36" spans="1:13">
      <c r="A24" s="46">
        <v>20</v>
      </c>
      <c r="B24" s="51" t="s">
        <v>35</v>
      </c>
      <c r="C24" s="50"/>
      <c r="D24" s="50"/>
      <c r="E24" s="50"/>
      <c r="F24" s="50"/>
      <c r="G24" s="50"/>
      <c r="H24" s="50"/>
      <c r="I24" s="50"/>
      <c r="J24" s="50"/>
      <c r="K24" s="50"/>
      <c r="L24" s="50"/>
      <c r="M24" s="50"/>
    </row>
    <row r="25" ht="24" spans="1:13">
      <c r="A25" s="46">
        <v>21</v>
      </c>
      <c r="B25" s="52" t="s">
        <v>36</v>
      </c>
      <c r="C25" s="50"/>
      <c r="D25" s="50"/>
      <c r="E25" s="50"/>
      <c r="F25" s="50"/>
      <c r="G25" s="50"/>
      <c r="H25" s="50"/>
      <c r="I25" s="50"/>
      <c r="J25" s="50"/>
      <c r="K25" s="50"/>
      <c r="L25" s="50"/>
      <c r="M25" s="50"/>
    </row>
    <row r="26" spans="1:13">
      <c r="A26" s="46">
        <v>22</v>
      </c>
      <c r="B26" s="47" t="s">
        <v>37</v>
      </c>
      <c r="C26" s="48">
        <f t="shared" ref="C26:M26" si="6">SUM(C27:C32)</f>
        <v>0</v>
      </c>
      <c r="D26" s="48">
        <f t="shared" si="6"/>
        <v>0</v>
      </c>
      <c r="E26" s="48">
        <f t="shared" si="6"/>
        <v>0</v>
      </c>
      <c r="F26" s="48">
        <f t="shared" si="6"/>
        <v>0</v>
      </c>
      <c r="G26" s="48">
        <f t="shared" si="6"/>
        <v>0</v>
      </c>
      <c r="H26" s="48">
        <f t="shared" si="6"/>
        <v>0</v>
      </c>
      <c r="I26" s="48">
        <f t="shared" si="6"/>
        <v>0</v>
      </c>
      <c r="J26" s="48">
        <f t="shared" si="6"/>
        <v>0</v>
      </c>
      <c r="K26" s="48">
        <f t="shared" si="6"/>
        <v>0</v>
      </c>
      <c r="L26" s="48">
        <f t="shared" si="6"/>
        <v>0</v>
      </c>
      <c r="M26" s="48">
        <f t="shared" si="6"/>
        <v>0</v>
      </c>
    </row>
    <row r="27" ht="36" spans="1:13">
      <c r="A27" s="46">
        <v>23</v>
      </c>
      <c r="B27" s="51" t="s">
        <v>38</v>
      </c>
      <c r="C27" s="50"/>
      <c r="D27" s="50"/>
      <c r="E27" s="50"/>
      <c r="F27" s="50"/>
      <c r="G27" s="50"/>
      <c r="H27" s="50"/>
      <c r="I27" s="50"/>
      <c r="J27" s="50"/>
      <c r="K27" s="50"/>
      <c r="L27" s="50"/>
      <c r="M27" s="50"/>
    </row>
    <row r="28" ht="24" spans="1:13">
      <c r="A28" s="46">
        <v>24</v>
      </c>
      <c r="B28" s="51" t="s">
        <v>39</v>
      </c>
      <c r="C28" s="50"/>
      <c r="D28" s="50"/>
      <c r="E28" s="50"/>
      <c r="F28" s="50"/>
      <c r="G28" s="50"/>
      <c r="H28" s="50"/>
      <c r="I28" s="50"/>
      <c r="J28" s="50"/>
      <c r="K28" s="50"/>
      <c r="L28" s="50"/>
      <c r="M28" s="50"/>
    </row>
    <row r="29" ht="24" spans="1:13">
      <c r="A29" s="46">
        <v>25</v>
      </c>
      <c r="B29" s="52" t="s">
        <v>40</v>
      </c>
      <c r="C29" s="50"/>
      <c r="D29" s="50"/>
      <c r="E29" s="50"/>
      <c r="F29" s="50"/>
      <c r="G29" s="50"/>
      <c r="H29" s="50"/>
      <c r="I29" s="50"/>
      <c r="J29" s="50"/>
      <c r="K29" s="50"/>
      <c r="L29" s="50"/>
      <c r="M29" s="50"/>
    </row>
    <row r="30" ht="24" spans="1:13">
      <c r="A30" s="46">
        <v>26</v>
      </c>
      <c r="B30" s="52" t="s">
        <v>41</v>
      </c>
      <c r="C30" s="50"/>
      <c r="D30" s="50"/>
      <c r="E30" s="50"/>
      <c r="F30" s="50"/>
      <c r="G30" s="50"/>
      <c r="H30" s="50"/>
      <c r="I30" s="50"/>
      <c r="J30" s="50"/>
      <c r="K30" s="50"/>
      <c r="L30" s="50"/>
      <c r="M30" s="50"/>
    </row>
    <row r="31" ht="24" spans="1:13">
      <c r="A31" s="46">
        <v>27</v>
      </c>
      <c r="B31" s="52" t="s">
        <v>42</v>
      </c>
      <c r="C31" s="50"/>
      <c r="D31" s="50"/>
      <c r="E31" s="50"/>
      <c r="F31" s="50"/>
      <c r="G31" s="50"/>
      <c r="H31" s="50"/>
      <c r="I31" s="50"/>
      <c r="J31" s="50"/>
      <c r="K31" s="50"/>
      <c r="L31" s="50"/>
      <c r="M31" s="50"/>
    </row>
    <row r="32" ht="36" spans="1:13">
      <c r="A32" s="46">
        <v>28</v>
      </c>
      <c r="B32" s="52" t="s">
        <v>43</v>
      </c>
      <c r="C32" s="50"/>
      <c r="D32" s="50"/>
      <c r="E32" s="50"/>
      <c r="F32" s="50"/>
      <c r="G32" s="50"/>
      <c r="H32" s="50"/>
      <c r="I32" s="50"/>
      <c r="J32" s="50"/>
      <c r="K32" s="50"/>
      <c r="L32" s="50"/>
      <c r="M32" s="50"/>
    </row>
    <row r="33" spans="1:13">
      <c r="A33" s="46">
        <v>29</v>
      </c>
      <c r="B33" s="47" t="s">
        <v>44</v>
      </c>
      <c r="C33" s="48">
        <f t="shared" ref="C33:M33" si="7">SUM(C34)</f>
        <v>0</v>
      </c>
      <c r="D33" s="48">
        <f t="shared" si="7"/>
        <v>0</v>
      </c>
      <c r="E33" s="48">
        <f t="shared" si="7"/>
        <v>0</v>
      </c>
      <c r="F33" s="48">
        <f t="shared" si="7"/>
        <v>0</v>
      </c>
      <c r="G33" s="48">
        <f t="shared" si="7"/>
        <v>0</v>
      </c>
      <c r="H33" s="48">
        <f t="shared" si="7"/>
        <v>0</v>
      </c>
      <c r="I33" s="48">
        <f t="shared" si="7"/>
        <v>0</v>
      </c>
      <c r="J33" s="48">
        <f t="shared" si="7"/>
        <v>0</v>
      </c>
      <c r="K33" s="48">
        <f t="shared" si="7"/>
        <v>0</v>
      </c>
      <c r="L33" s="48">
        <f t="shared" si="7"/>
        <v>0</v>
      </c>
      <c r="M33" s="48">
        <f t="shared" si="7"/>
        <v>0</v>
      </c>
    </row>
    <row r="34" spans="1:13">
      <c r="A34" s="46">
        <v>30</v>
      </c>
      <c r="B34" s="52" t="s">
        <v>45</v>
      </c>
      <c r="C34" s="50">
        <v>0</v>
      </c>
      <c r="D34" s="50">
        <v>0</v>
      </c>
      <c r="E34" s="50">
        <v>0</v>
      </c>
      <c r="F34" s="50">
        <f>[1]项目库明细表!P87</f>
        <v>0</v>
      </c>
      <c r="G34" s="50">
        <f>[1]项目库明细表!Q87</f>
        <v>0</v>
      </c>
      <c r="H34" s="50">
        <f>[1]项目库明细表!R87</f>
        <v>0</v>
      </c>
      <c r="I34" s="50">
        <f>[1]项目库明细表!S87</f>
        <v>0</v>
      </c>
      <c r="J34" s="50">
        <f>[1]项目库明细表!T87</f>
        <v>0</v>
      </c>
      <c r="K34" s="50">
        <f>[1]项目库明细表!U87</f>
        <v>0</v>
      </c>
      <c r="L34" s="50">
        <f>[1]项目库明细表!V87</f>
        <v>0</v>
      </c>
      <c r="M34" s="50">
        <f>[1]项目库明细表!W87</f>
        <v>0</v>
      </c>
    </row>
    <row r="35" spans="1:13">
      <c r="A35" s="46">
        <v>31</v>
      </c>
      <c r="B35" s="47" t="s">
        <v>46</v>
      </c>
      <c r="C35" s="48">
        <f t="shared" ref="C35:M35" si="8">SUM(C36:C40)</f>
        <v>2</v>
      </c>
      <c r="D35" s="48">
        <f t="shared" si="8"/>
        <v>250</v>
      </c>
      <c r="E35" s="48">
        <f t="shared" si="8"/>
        <v>250</v>
      </c>
      <c r="F35" s="48">
        <f t="shared" si="8"/>
        <v>0</v>
      </c>
      <c r="G35" s="48">
        <f t="shared" si="8"/>
        <v>0</v>
      </c>
      <c r="H35" s="48">
        <f t="shared" si="8"/>
        <v>0</v>
      </c>
      <c r="I35" s="48">
        <f t="shared" si="8"/>
        <v>0</v>
      </c>
      <c r="J35" s="48">
        <f t="shared" si="8"/>
        <v>0</v>
      </c>
      <c r="K35" s="48">
        <f t="shared" si="8"/>
        <v>0</v>
      </c>
      <c r="L35" s="48">
        <f t="shared" si="8"/>
        <v>0</v>
      </c>
      <c r="M35" s="48">
        <f t="shared" si="8"/>
        <v>0</v>
      </c>
    </row>
    <row r="36" ht="24" spans="1:13">
      <c r="A36" s="46">
        <v>32</v>
      </c>
      <c r="B36" s="52" t="s">
        <v>47</v>
      </c>
      <c r="C36" s="50">
        <v>1</v>
      </c>
      <c r="D36" s="50">
        <f>SUM(E36:M36)</f>
        <v>200</v>
      </c>
      <c r="E36" s="50">
        <f>[1]项目库明细表!K91</f>
        <v>200</v>
      </c>
      <c r="F36" s="50">
        <f>[1]项目库明细表!P91</f>
        <v>0</v>
      </c>
      <c r="G36" s="50">
        <f>[1]项目库明细表!Q91</f>
        <v>0</v>
      </c>
      <c r="H36" s="50">
        <f>[1]项目库明细表!R91</f>
        <v>0</v>
      </c>
      <c r="I36" s="50">
        <f>[1]项目库明细表!S91</f>
        <v>0</v>
      </c>
      <c r="J36" s="50">
        <f>[1]项目库明细表!T91</f>
        <v>0</v>
      </c>
      <c r="K36" s="50">
        <f>[1]项目库明细表!U91</f>
        <v>0</v>
      </c>
      <c r="L36" s="50">
        <f>[1]项目库明细表!V91</f>
        <v>0</v>
      </c>
      <c r="M36" s="50">
        <f>[1]项目库明细表!W91</f>
        <v>0</v>
      </c>
    </row>
    <row r="37" ht="48" spans="1:13">
      <c r="A37" s="46">
        <v>33</v>
      </c>
      <c r="B37" s="52" t="s">
        <v>48</v>
      </c>
      <c r="C37" s="50"/>
      <c r="D37" s="50"/>
      <c r="E37" s="50"/>
      <c r="F37" s="50"/>
      <c r="G37" s="50"/>
      <c r="H37" s="50"/>
      <c r="I37" s="50"/>
      <c r="J37" s="50"/>
      <c r="K37" s="50"/>
      <c r="L37" s="50"/>
      <c r="M37" s="50"/>
    </row>
    <row r="38" spans="1:13">
      <c r="A38" s="46">
        <v>34</v>
      </c>
      <c r="B38" s="53" t="s">
        <v>49</v>
      </c>
      <c r="C38" s="50"/>
      <c r="D38" s="50"/>
      <c r="E38" s="50"/>
      <c r="F38" s="50"/>
      <c r="G38" s="50"/>
      <c r="H38" s="50"/>
      <c r="I38" s="50"/>
      <c r="J38" s="50"/>
      <c r="K38" s="50"/>
      <c r="L38" s="50"/>
      <c r="M38" s="50"/>
    </row>
    <row r="39" ht="24" spans="1:13">
      <c r="A39" s="46">
        <v>35</v>
      </c>
      <c r="B39" s="52" t="s">
        <v>50</v>
      </c>
      <c r="C39" s="50"/>
      <c r="D39" s="50"/>
      <c r="E39" s="50"/>
      <c r="F39" s="50"/>
      <c r="G39" s="50"/>
      <c r="H39" s="50"/>
      <c r="I39" s="50"/>
      <c r="J39" s="50"/>
      <c r="K39" s="50"/>
      <c r="L39" s="50"/>
      <c r="M39" s="50"/>
    </row>
    <row r="40" spans="1:13">
      <c r="A40" s="46">
        <v>36</v>
      </c>
      <c r="B40" s="53" t="s">
        <v>21</v>
      </c>
      <c r="C40" s="50">
        <v>1</v>
      </c>
      <c r="D40" s="50">
        <v>50</v>
      </c>
      <c r="E40" s="50">
        <v>50</v>
      </c>
      <c r="F40" s="50"/>
      <c r="G40" s="50"/>
      <c r="H40" s="50"/>
      <c r="I40" s="50"/>
      <c r="J40" s="50"/>
      <c r="K40" s="50"/>
      <c r="L40" s="50"/>
      <c r="M40" s="50"/>
    </row>
    <row r="41" spans="1:13">
      <c r="A41" s="46">
        <v>37</v>
      </c>
      <c r="B41" s="47" t="s">
        <v>51</v>
      </c>
      <c r="C41" s="48">
        <f t="shared" ref="C41:M41" si="9">SUM(C42:C44)</f>
        <v>39</v>
      </c>
      <c r="D41" s="48">
        <f t="shared" si="9"/>
        <v>1252</v>
      </c>
      <c r="E41" s="48">
        <f t="shared" si="9"/>
        <v>1252</v>
      </c>
      <c r="F41" s="48">
        <f t="shared" si="9"/>
        <v>0</v>
      </c>
      <c r="G41" s="48">
        <f t="shared" si="9"/>
        <v>0</v>
      </c>
      <c r="H41" s="48">
        <f t="shared" si="9"/>
        <v>0</v>
      </c>
      <c r="I41" s="48">
        <f t="shared" si="9"/>
        <v>0</v>
      </c>
      <c r="J41" s="48">
        <f t="shared" si="9"/>
        <v>0</v>
      </c>
      <c r="K41" s="48">
        <f t="shared" si="9"/>
        <v>0</v>
      </c>
      <c r="L41" s="48">
        <f t="shared" si="9"/>
        <v>0</v>
      </c>
      <c r="M41" s="48">
        <f t="shared" si="9"/>
        <v>0</v>
      </c>
    </row>
    <row r="42" spans="1:13">
      <c r="A42" s="46">
        <v>38</v>
      </c>
      <c r="B42" s="54" t="s">
        <v>52</v>
      </c>
      <c r="C42" s="50">
        <v>19</v>
      </c>
      <c r="D42" s="50">
        <f t="shared" ref="D42:D44" si="10">SUM(E42:M42)</f>
        <v>561</v>
      </c>
      <c r="E42" s="50">
        <f>[1]项目库明细表!K97</f>
        <v>561</v>
      </c>
      <c r="F42" s="50">
        <f>[1]项目库明细表!P97</f>
        <v>0</v>
      </c>
      <c r="G42" s="50">
        <f>[1]项目库明细表!Q97</f>
        <v>0</v>
      </c>
      <c r="H42" s="50">
        <f>[1]项目库明细表!R97</f>
        <v>0</v>
      </c>
      <c r="I42" s="50">
        <f>[1]项目库明细表!S97</f>
        <v>0</v>
      </c>
      <c r="J42" s="50">
        <f>[1]项目库明细表!T97</f>
        <v>0</v>
      </c>
      <c r="K42" s="50">
        <f>[1]项目库明细表!U97</f>
        <v>0</v>
      </c>
      <c r="L42" s="50">
        <f>[1]项目库明细表!V97</f>
        <v>0</v>
      </c>
      <c r="M42" s="50">
        <f>[1]项目库明细表!W97</f>
        <v>0</v>
      </c>
    </row>
    <row r="43" ht="24" spans="1:13">
      <c r="A43" s="46">
        <v>39</v>
      </c>
      <c r="B43" s="54" t="s">
        <v>53</v>
      </c>
      <c r="C43" s="50">
        <v>20</v>
      </c>
      <c r="D43" s="50">
        <f t="shared" si="10"/>
        <v>691</v>
      </c>
      <c r="E43" s="50">
        <f>[1]项目库明细表!K117</f>
        <v>691</v>
      </c>
      <c r="F43" s="50">
        <f>[1]项目库明细表!P117</f>
        <v>0</v>
      </c>
      <c r="G43" s="50">
        <f>[1]项目库明细表!Q117</f>
        <v>0</v>
      </c>
      <c r="H43" s="50">
        <f>[1]项目库明细表!R117</f>
        <v>0</v>
      </c>
      <c r="I43" s="50">
        <f>[1]项目库明细表!S117</f>
        <v>0</v>
      </c>
      <c r="J43" s="50">
        <f>[1]项目库明细表!T117</f>
        <v>0</v>
      </c>
      <c r="K43" s="50">
        <f>[1]项目库明细表!U117</f>
        <v>0</v>
      </c>
      <c r="L43" s="50">
        <f>[1]项目库明细表!V117</f>
        <v>0</v>
      </c>
      <c r="M43" s="50">
        <f>[1]项目库明细表!W117</f>
        <v>0</v>
      </c>
    </row>
    <row r="44" ht="24" spans="1:13">
      <c r="A44" s="46">
        <v>40</v>
      </c>
      <c r="B44" s="54" t="s">
        <v>54</v>
      </c>
      <c r="C44" s="50"/>
      <c r="D44" s="50"/>
      <c r="E44" s="50"/>
      <c r="F44" s="50"/>
      <c r="G44" s="50"/>
      <c r="H44" s="50"/>
      <c r="I44" s="50"/>
      <c r="J44" s="50"/>
      <c r="K44" s="50"/>
      <c r="L44" s="50"/>
      <c r="M44" s="50"/>
    </row>
    <row r="45" spans="1:13">
      <c r="A45" s="46">
        <v>41</v>
      </c>
      <c r="B45" s="47" t="s">
        <v>55</v>
      </c>
      <c r="C45" s="48">
        <f t="shared" ref="C45:M45" si="11">SUM(C46:C50)</f>
        <v>0</v>
      </c>
      <c r="D45" s="48">
        <f t="shared" si="11"/>
        <v>0</v>
      </c>
      <c r="E45" s="48">
        <f t="shared" si="11"/>
        <v>0</v>
      </c>
      <c r="F45" s="48">
        <f t="shared" si="11"/>
        <v>0</v>
      </c>
      <c r="G45" s="48">
        <f t="shared" si="11"/>
        <v>0</v>
      </c>
      <c r="H45" s="48">
        <f t="shared" si="11"/>
        <v>0</v>
      </c>
      <c r="I45" s="48">
        <f t="shared" si="11"/>
        <v>0</v>
      </c>
      <c r="J45" s="48">
        <f t="shared" si="11"/>
        <v>0</v>
      </c>
      <c r="K45" s="48">
        <f t="shared" si="11"/>
        <v>0</v>
      </c>
      <c r="L45" s="48">
        <f t="shared" si="11"/>
        <v>0</v>
      </c>
      <c r="M45" s="48">
        <f t="shared" si="11"/>
        <v>0</v>
      </c>
    </row>
    <row r="46" ht="36" spans="1:13">
      <c r="A46" s="46">
        <v>42</v>
      </c>
      <c r="B46" s="54" t="s">
        <v>56</v>
      </c>
      <c r="C46" s="50"/>
      <c r="D46" s="50"/>
      <c r="E46" s="50"/>
      <c r="F46" s="50"/>
      <c r="G46" s="50"/>
      <c r="H46" s="50"/>
      <c r="I46" s="50"/>
      <c r="J46" s="50"/>
      <c r="K46" s="50"/>
      <c r="L46" s="50"/>
      <c r="M46" s="50"/>
    </row>
    <row r="47" ht="24" spans="1:13">
      <c r="A47" s="46">
        <v>43</v>
      </c>
      <c r="B47" s="54" t="s">
        <v>57</v>
      </c>
      <c r="C47" s="50"/>
      <c r="D47" s="50"/>
      <c r="E47" s="50"/>
      <c r="F47" s="50"/>
      <c r="G47" s="50"/>
      <c r="H47" s="50"/>
      <c r="I47" s="50"/>
      <c r="J47" s="50"/>
      <c r="K47" s="50"/>
      <c r="L47" s="50"/>
      <c r="M47" s="50"/>
    </row>
    <row r="48" ht="36" spans="1:13">
      <c r="A48" s="46">
        <v>44</v>
      </c>
      <c r="B48" s="54" t="s">
        <v>58</v>
      </c>
      <c r="C48" s="50"/>
      <c r="D48" s="50"/>
      <c r="E48" s="50"/>
      <c r="F48" s="50"/>
      <c r="G48" s="50"/>
      <c r="H48" s="50"/>
      <c r="I48" s="50"/>
      <c r="J48" s="50"/>
      <c r="K48" s="50"/>
      <c r="L48" s="50"/>
      <c r="M48" s="50"/>
    </row>
    <row r="49" ht="24" spans="1:13">
      <c r="A49" s="46">
        <v>45</v>
      </c>
      <c r="B49" s="54" t="s">
        <v>59</v>
      </c>
      <c r="C49" s="50"/>
      <c r="D49" s="50"/>
      <c r="E49" s="50"/>
      <c r="F49" s="50"/>
      <c r="G49" s="50"/>
      <c r="H49" s="50"/>
      <c r="I49" s="50"/>
      <c r="J49" s="50"/>
      <c r="K49" s="50"/>
      <c r="L49" s="50"/>
      <c r="M49" s="50"/>
    </row>
    <row r="50" ht="24" spans="1:13">
      <c r="A50" s="46">
        <v>46</v>
      </c>
      <c r="B50" s="54" t="s">
        <v>60</v>
      </c>
      <c r="C50" s="50"/>
      <c r="D50" s="50"/>
      <c r="E50" s="50"/>
      <c r="F50" s="50"/>
      <c r="G50" s="50"/>
      <c r="H50" s="50"/>
      <c r="I50" s="50"/>
      <c r="J50" s="50"/>
      <c r="K50" s="50"/>
      <c r="L50" s="50"/>
      <c r="M50" s="50"/>
    </row>
    <row r="51" spans="1:13">
      <c r="A51" s="46">
        <v>47</v>
      </c>
      <c r="B51" s="47" t="s">
        <v>61</v>
      </c>
      <c r="C51" s="48">
        <f t="shared" ref="C51:M51" si="12">SUM(C52:C57)</f>
        <v>97</v>
      </c>
      <c r="D51" s="48">
        <f>SUM(D52:D57)</f>
        <v>5010.7</v>
      </c>
      <c r="E51" s="48">
        <f t="shared" si="12"/>
        <v>5010.7</v>
      </c>
      <c r="F51" s="48">
        <f t="shared" si="12"/>
        <v>0</v>
      </c>
      <c r="G51" s="48">
        <f t="shared" si="12"/>
        <v>0</v>
      </c>
      <c r="H51" s="48">
        <f t="shared" si="12"/>
        <v>0</v>
      </c>
      <c r="I51" s="48">
        <f t="shared" si="12"/>
        <v>0</v>
      </c>
      <c r="J51" s="48">
        <f t="shared" si="12"/>
        <v>0</v>
      </c>
      <c r="K51" s="48">
        <f t="shared" si="12"/>
        <v>0</v>
      </c>
      <c r="L51" s="48">
        <f t="shared" si="12"/>
        <v>0</v>
      </c>
      <c r="M51" s="48">
        <f t="shared" si="12"/>
        <v>0</v>
      </c>
    </row>
    <row r="52" ht="36" spans="1:13">
      <c r="A52" s="46">
        <v>48</v>
      </c>
      <c r="B52" s="54" t="s">
        <v>62</v>
      </c>
      <c r="C52" s="50">
        <v>31</v>
      </c>
      <c r="D52" s="50">
        <f>SUM(E52:M52)</f>
        <v>1621.2</v>
      </c>
      <c r="E52" s="50">
        <v>1621.2</v>
      </c>
      <c r="F52" s="50">
        <f>[1]项目库明细表!P139</f>
        <v>0</v>
      </c>
      <c r="G52" s="50">
        <v>0</v>
      </c>
      <c r="H52" s="50">
        <f>[1]项目库明细表!R139</f>
        <v>0</v>
      </c>
      <c r="I52" s="50">
        <f>[1]项目库明细表!S139</f>
        <v>0</v>
      </c>
      <c r="J52" s="50">
        <f>[1]项目库明细表!T139</f>
        <v>0</v>
      </c>
      <c r="K52" s="50">
        <f>[1]项目库明细表!U139</f>
        <v>0</v>
      </c>
      <c r="L52" s="50">
        <f>[1]项目库明细表!V139</f>
        <v>0</v>
      </c>
      <c r="M52" s="50">
        <f>[1]项目库明细表!W139</f>
        <v>0</v>
      </c>
    </row>
    <row r="53" spans="1:13">
      <c r="A53" s="46">
        <v>49</v>
      </c>
      <c r="B53" s="54" t="s">
        <v>63</v>
      </c>
      <c r="C53" s="50"/>
      <c r="D53" s="50"/>
      <c r="E53" s="50"/>
      <c r="F53" s="50"/>
      <c r="G53" s="50"/>
      <c r="H53" s="50"/>
      <c r="I53" s="50"/>
      <c r="J53" s="50"/>
      <c r="K53" s="50"/>
      <c r="L53" s="50"/>
      <c r="M53" s="50"/>
    </row>
    <row r="54" spans="1:13">
      <c r="A54" s="46">
        <v>50</v>
      </c>
      <c r="B54" s="54" t="s">
        <v>64</v>
      </c>
      <c r="C54" s="50"/>
      <c r="D54" s="50"/>
      <c r="E54" s="50"/>
      <c r="F54" s="50"/>
      <c r="G54" s="50"/>
      <c r="H54" s="50"/>
      <c r="I54" s="50"/>
      <c r="J54" s="50"/>
      <c r="K54" s="50"/>
      <c r="L54" s="50"/>
      <c r="M54" s="50"/>
    </row>
    <row r="55" ht="24" spans="1:13">
      <c r="A55" s="46">
        <v>51</v>
      </c>
      <c r="B55" s="54" t="s">
        <v>65</v>
      </c>
      <c r="C55" s="50"/>
      <c r="D55" s="50"/>
      <c r="E55" s="50"/>
      <c r="F55" s="50"/>
      <c r="G55" s="50"/>
      <c r="H55" s="50"/>
      <c r="I55" s="50"/>
      <c r="J55" s="50"/>
      <c r="K55" s="50"/>
      <c r="L55" s="50"/>
      <c r="M55" s="50"/>
    </row>
    <row r="56" spans="1:13">
      <c r="A56" s="46">
        <v>52</v>
      </c>
      <c r="B56" s="49" t="s">
        <v>66</v>
      </c>
      <c r="C56" s="50">
        <v>54</v>
      </c>
      <c r="D56" s="50">
        <f>SUM(E56:M56)</f>
        <v>2984.5</v>
      </c>
      <c r="E56" s="50">
        <v>2984.5</v>
      </c>
      <c r="F56" s="50">
        <f>[1]项目库明细表!P170</f>
        <v>0</v>
      </c>
      <c r="G56" s="50">
        <f>[1]项目库明细表!Q170</f>
        <v>0</v>
      </c>
      <c r="H56" s="50">
        <f>[1]项目库明细表!R170</f>
        <v>0</v>
      </c>
      <c r="I56" s="50">
        <f>[1]项目库明细表!S170</f>
        <v>0</v>
      </c>
      <c r="J56" s="50">
        <f>[1]项目库明细表!T170</f>
        <v>0</v>
      </c>
      <c r="K56" s="50">
        <f>[1]项目库明细表!U170</f>
        <v>0</v>
      </c>
      <c r="L56" s="50">
        <f>[1]项目库明细表!V170</f>
        <v>0</v>
      </c>
      <c r="M56" s="50">
        <f>[1]项目库明细表!W170</f>
        <v>0</v>
      </c>
    </row>
    <row r="57" spans="1:13">
      <c r="A57" s="46">
        <v>53</v>
      </c>
      <c r="B57" s="53" t="s">
        <v>67</v>
      </c>
      <c r="C57" s="50">
        <v>12</v>
      </c>
      <c r="D57" s="50">
        <f>SUM(E57:M57)</f>
        <v>405</v>
      </c>
      <c r="E57" s="50">
        <v>405</v>
      </c>
      <c r="F57" s="50">
        <f>[1]项目库明细表!P221</f>
        <v>0</v>
      </c>
      <c r="G57" s="50">
        <f>[1]项目库明细表!Q221</f>
        <v>0</v>
      </c>
      <c r="H57" s="50">
        <f>[1]项目库明细表!R221</f>
        <v>0</v>
      </c>
      <c r="I57" s="50">
        <f>[1]项目库明细表!S221</f>
        <v>0</v>
      </c>
      <c r="J57" s="50">
        <f>[1]项目库明细表!T221</f>
        <v>0</v>
      </c>
      <c r="K57" s="50">
        <f>[1]项目库明细表!U221</f>
        <v>0</v>
      </c>
      <c r="L57" s="50">
        <f>[1]项目库明细表!V221</f>
        <v>0</v>
      </c>
      <c r="M57" s="50">
        <f>[1]项目库明细表!W221</f>
        <v>0</v>
      </c>
    </row>
    <row r="58" spans="1:13">
      <c r="A58" s="46">
        <v>54</v>
      </c>
      <c r="B58" s="47" t="s">
        <v>68</v>
      </c>
      <c r="C58" s="48">
        <f t="shared" ref="C58:M58" si="13">SUM(C59:C62)</f>
        <v>0</v>
      </c>
      <c r="D58" s="48">
        <f t="shared" si="13"/>
        <v>0</v>
      </c>
      <c r="E58" s="48">
        <f t="shared" si="13"/>
        <v>0</v>
      </c>
      <c r="F58" s="48">
        <f t="shared" si="13"/>
        <v>0</v>
      </c>
      <c r="G58" s="48">
        <f t="shared" si="13"/>
        <v>0</v>
      </c>
      <c r="H58" s="48">
        <f t="shared" si="13"/>
        <v>0</v>
      </c>
      <c r="I58" s="48">
        <f t="shared" si="13"/>
        <v>0</v>
      </c>
      <c r="J58" s="48">
        <f t="shared" si="13"/>
        <v>0</v>
      </c>
      <c r="K58" s="48">
        <f t="shared" si="13"/>
        <v>0</v>
      </c>
      <c r="L58" s="48">
        <f t="shared" si="13"/>
        <v>0</v>
      </c>
      <c r="M58" s="48">
        <f t="shared" si="13"/>
        <v>0</v>
      </c>
    </row>
    <row r="59" ht="24" spans="1:13">
      <c r="A59" s="46">
        <v>55</v>
      </c>
      <c r="B59" s="54" t="s">
        <v>69</v>
      </c>
      <c r="C59" s="50"/>
      <c r="D59" s="50"/>
      <c r="E59" s="50"/>
      <c r="F59" s="50"/>
      <c r="G59" s="50"/>
      <c r="H59" s="50"/>
      <c r="I59" s="50"/>
      <c r="J59" s="50"/>
      <c r="K59" s="50"/>
      <c r="L59" s="50"/>
      <c r="M59" s="50"/>
    </row>
    <row r="60" spans="1:13">
      <c r="A60" s="46">
        <v>56</v>
      </c>
      <c r="B60" s="53" t="s">
        <v>70</v>
      </c>
      <c r="C60" s="50"/>
      <c r="D60" s="50"/>
      <c r="E60" s="50"/>
      <c r="F60" s="50"/>
      <c r="G60" s="50"/>
      <c r="H60" s="50"/>
      <c r="I60" s="50"/>
      <c r="J60" s="50"/>
      <c r="K60" s="50"/>
      <c r="L60" s="50"/>
      <c r="M60" s="50"/>
    </row>
    <row r="61" spans="1:13">
      <c r="A61" s="46">
        <v>57</v>
      </c>
      <c r="B61" s="53" t="s">
        <v>71</v>
      </c>
      <c r="C61" s="50"/>
      <c r="D61" s="50"/>
      <c r="E61" s="50"/>
      <c r="F61" s="50"/>
      <c r="G61" s="50"/>
      <c r="H61" s="50"/>
      <c r="I61" s="50"/>
      <c r="J61" s="50"/>
      <c r="K61" s="50"/>
      <c r="L61" s="50"/>
      <c r="M61" s="50"/>
    </row>
    <row r="62" ht="24" spans="1:13">
      <c r="A62" s="46">
        <v>58</v>
      </c>
      <c r="B62" s="49" t="s">
        <v>72</v>
      </c>
      <c r="C62" s="50"/>
      <c r="D62" s="50"/>
      <c r="E62" s="50"/>
      <c r="F62" s="50"/>
      <c r="G62" s="50"/>
      <c r="H62" s="50"/>
      <c r="I62" s="50"/>
      <c r="J62" s="50"/>
      <c r="K62" s="50"/>
      <c r="L62" s="50"/>
      <c r="M62" s="50"/>
    </row>
  </sheetData>
  <mergeCells count="5">
    <mergeCell ref="A1:M1"/>
    <mergeCell ref="D2:M2"/>
    <mergeCell ref="A2:A3"/>
    <mergeCell ref="B2:B3"/>
    <mergeCell ref="C2:C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230"/>
  <sheetViews>
    <sheetView zoomScale="70" zoomScaleNormal="70" workbookViewId="0">
      <pane ySplit="5" topLeftCell="A225" activePane="bottomLeft" state="frozen"/>
      <selection/>
      <selection pane="bottomLeft" activeCell="J219" sqref="J219:J230"/>
    </sheetView>
  </sheetViews>
  <sheetFormatPr defaultColWidth="6.875" defaultRowHeight="15"/>
  <cols>
    <col min="1" max="1" width="16.25" style="9" customWidth="1"/>
    <col min="2" max="2" width="19.25" style="5" customWidth="1"/>
    <col min="3" max="3" width="39.625" style="5" customWidth="1"/>
    <col min="4" max="4" width="10.75" style="5" customWidth="1"/>
    <col min="5" max="5" width="10.375" style="5" customWidth="1"/>
    <col min="6" max="6" width="9.625" style="5" customWidth="1"/>
    <col min="7" max="7" width="11.125" style="5" customWidth="1"/>
    <col min="8" max="8" width="10" style="5" customWidth="1"/>
    <col min="9" max="9" width="15.375" style="5" customWidth="1"/>
    <col min="10" max="10" width="9.125" style="5" customWidth="1"/>
    <col min="11" max="15" width="8.625" style="5" customWidth="1"/>
    <col min="16" max="23" width="8.625" style="5" hidden="1" customWidth="1"/>
    <col min="24" max="24" width="6.375" style="5" customWidth="1"/>
    <col min="25" max="29" width="6.625" style="5" customWidth="1"/>
    <col min="30" max="31" width="7.625" style="5" customWidth="1"/>
    <col min="32" max="32" width="7.125" style="5" customWidth="1"/>
    <col min="33" max="33" width="30" style="5" customWidth="1"/>
    <col min="34" max="34" width="33.625" style="5" customWidth="1"/>
    <col min="35" max="35" width="8" style="5" customWidth="1"/>
    <col min="36" max="39" width="8" style="5" hidden="1" customWidth="1"/>
    <col min="40" max="40" width="23.375" style="5" hidden="1" customWidth="1"/>
    <col min="41" max="42" width="8" style="5" hidden="1" customWidth="1"/>
    <col min="43" max="270" width="8" style="5" customWidth="1"/>
    <col min="271" max="16384" width="6.875" style="5"/>
  </cols>
  <sheetData>
    <row r="1" ht="41.1" customHeight="1" spans="1:35">
      <c r="A1" s="10" t="s">
        <v>73</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22"/>
    </row>
    <row r="2" s="1" customFormat="1" ht="39" customHeight="1" spans="1:41">
      <c r="A2" s="11" t="s">
        <v>2</v>
      </c>
      <c r="B2" s="12" t="s">
        <v>74</v>
      </c>
      <c r="C2" s="12" t="s">
        <v>75</v>
      </c>
      <c r="D2" s="12" t="s">
        <v>76</v>
      </c>
      <c r="E2" s="12"/>
      <c r="F2" s="12" t="s">
        <v>77</v>
      </c>
      <c r="G2" s="12" t="s">
        <v>78</v>
      </c>
      <c r="H2" s="12" t="s">
        <v>79</v>
      </c>
      <c r="I2" s="12" t="s">
        <v>80</v>
      </c>
      <c r="J2" s="12" t="s">
        <v>81</v>
      </c>
      <c r="K2" s="12"/>
      <c r="L2" s="12"/>
      <c r="M2" s="12"/>
      <c r="N2" s="12"/>
      <c r="O2" s="12"/>
      <c r="P2" s="12"/>
      <c r="Q2" s="12"/>
      <c r="R2" s="12"/>
      <c r="S2" s="12"/>
      <c r="T2" s="12"/>
      <c r="U2" s="12"/>
      <c r="V2" s="12"/>
      <c r="W2" s="12"/>
      <c r="X2" s="12" t="s">
        <v>82</v>
      </c>
      <c r="Y2" s="12" t="s">
        <v>83</v>
      </c>
      <c r="Z2" s="12" t="s">
        <v>84</v>
      </c>
      <c r="AA2" s="12" t="s">
        <v>85</v>
      </c>
      <c r="AB2" s="12" t="s">
        <v>86</v>
      </c>
      <c r="AC2" s="12" t="s">
        <v>87</v>
      </c>
      <c r="AD2" s="12" t="s">
        <v>88</v>
      </c>
      <c r="AE2" s="12"/>
      <c r="AF2" s="12" t="s">
        <v>89</v>
      </c>
      <c r="AG2" s="12" t="s">
        <v>90</v>
      </c>
      <c r="AH2" s="12" t="s">
        <v>91</v>
      </c>
      <c r="AI2" s="12" t="s">
        <v>92</v>
      </c>
      <c r="AL2" s="23" t="s">
        <v>93</v>
      </c>
      <c r="AM2" s="24"/>
      <c r="AN2" s="24"/>
      <c r="AO2" s="27"/>
    </row>
    <row r="3" s="1" customFormat="1" ht="36.95" customHeight="1" spans="1:41">
      <c r="A3" s="11"/>
      <c r="B3" s="12"/>
      <c r="C3" s="12"/>
      <c r="D3" s="12" t="s">
        <v>94</v>
      </c>
      <c r="E3" s="12" t="s">
        <v>95</v>
      </c>
      <c r="F3" s="12"/>
      <c r="G3" s="12"/>
      <c r="H3" s="12"/>
      <c r="I3" s="12"/>
      <c r="J3" s="12" t="s">
        <v>5</v>
      </c>
      <c r="K3" s="12" t="s">
        <v>96</v>
      </c>
      <c r="L3" s="12"/>
      <c r="M3" s="12"/>
      <c r="N3" s="12"/>
      <c r="O3" s="12"/>
      <c r="P3" s="12" t="s">
        <v>97</v>
      </c>
      <c r="Q3" s="12"/>
      <c r="R3" s="12"/>
      <c r="S3" s="12"/>
      <c r="T3" s="12"/>
      <c r="U3" s="12"/>
      <c r="V3" s="12"/>
      <c r="W3" s="12"/>
      <c r="X3" s="12"/>
      <c r="Y3" s="12"/>
      <c r="Z3" s="12"/>
      <c r="AA3" s="12"/>
      <c r="AB3" s="12"/>
      <c r="AC3" s="12"/>
      <c r="AD3" s="12"/>
      <c r="AE3" s="12"/>
      <c r="AF3" s="12"/>
      <c r="AG3" s="12"/>
      <c r="AH3" s="12"/>
      <c r="AI3" s="12"/>
      <c r="AL3" s="25" t="s">
        <v>98</v>
      </c>
      <c r="AM3" s="25" t="s">
        <v>99</v>
      </c>
      <c r="AN3" s="25" t="s">
        <v>100</v>
      </c>
      <c r="AO3" s="25" t="s">
        <v>101</v>
      </c>
    </row>
    <row r="4" s="1" customFormat="1" ht="66" customHeight="1" spans="1:41">
      <c r="A4" s="11"/>
      <c r="B4" s="12"/>
      <c r="C4" s="12"/>
      <c r="D4" s="12"/>
      <c r="E4" s="12"/>
      <c r="F4" s="12"/>
      <c r="G4" s="12"/>
      <c r="H4" s="12"/>
      <c r="I4" s="12"/>
      <c r="J4" s="12"/>
      <c r="K4" s="12" t="s">
        <v>102</v>
      </c>
      <c r="L4" s="12" t="s">
        <v>103</v>
      </c>
      <c r="M4" s="12" t="s">
        <v>104</v>
      </c>
      <c r="N4" s="12" t="s">
        <v>105</v>
      </c>
      <c r="O4" s="12" t="s">
        <v>106</v>
      </c>
      <c r="P4" s="12" t="s">
        <v>107</v>
      </c>
      <c r="Q4" s="12" t="s">
        <v>108</v>
      </c>
      <c r="R4" s="12" t="s">
        <v>109</v>
      </c>
      <c r="S4" s="12" t="s">
        <v>110</v>
      </c>
      <c r="T4" s="12" t="s">
        <v>111</v>
      </c>
      <c r="U4" s="12" t="s">
        <v>112</v>
      </c>
      <c r="V4" s="12" t="s">
        <v>113</v>
      </c>
      <c r="W4" s="12" t="s">
        <v>114</v>
      </c>
      <c r="X4" s="12"/>
      <c r="Y4" s="12"/>
      <c r="Z4" s="12"/>
      <c r="AA4" s="12"/>
      <c r="AB4" s="12"/>
      <c r="AC4" s="12"/>
      <c r="AD4" s="12" t="s">
        <v>115</v>
      </c>
      <c r="AE4" s="12" t="s">
        <v>116</v>
      </c>
      <c r="AF4" s="12"/>
      <c r="AG4" s="12"/>
      <c r="AH4" s="12"/>
      <c r="AI4" s="12"/>
      <c r="AL4" s="25" t="s">
        <v>117</v>
      </c>
      <c r="AM4" s="25" t="s">
        <v>118</v>
      </c>
      <c r="AN4" s="25" t="s">
        <v>119</v>
      </c>
      <c r="AO4" s="25" t="s">
        <v>120</v>
      </c>
    </row>
    <row r="5" s="2" customFormat="1" ht="35.1" customHeight="1" spans="1:41">
      <c r="A5" s="13" t="s">
        <v>121</v>
      </c>
      <c r="B5" s="14"/>
      <c r="C5" s="14"/>
      <c r="D5" s="14"/>
      <c r="E5" s="14"/>
      <c r="F5" s="14"/>
      <c r="G5" s="14"/>
      <c r="H5" s="14"/>
      <c r="I5" s="14"/>
      <c r="J5" s="14">
        <f>SUM(J6+J71+J76+J80+J82+J88+J130)</f>
        <v>8786.2</v>
      </c>
      <c r="K5" s="14">
        <f>SUM(K6+K71+K76+K80+K82+K88+K130)</f>
        <v>8786.2</v>
      </c>
      <c r="L5" s="14">
        <f t="shared" ref="L5:W5" si="0">SUM(L6+L71+L76+L80+L82+L88+L130)</f>
        <v>5952.2</v>
      </c>
      <c r="M5" s="14">
        <f t="shared" si="0"/>
        <v>1083</v>
      </c>
      <c r="N5" s="14">
        <f t="shared" si="0"/>
        <v>50</v>
      </c>
      <c r="O5" s="14">
        <f t="shared" si="0"/>
        <v>1701</v>
      </c>
      <c r="P5" s="14" t="e">
        <f t="shared" si="0"/>
        <v>#REF!</v>
      </c>
      <c r="Q5" s="14" t="e">
        <f t="shared" si="0"/>
        <v>#REF!</v>
      </c>
      <c r="R5" s="14" t="e">
        <f t="shared" si="0"/>
        <v>#REF!</v>
      </c>
      <c r="S5" s="14" t="e">
        <f t="shared" si="0"/>
        <v>#REF!</v>
      </c>
      <c r="T5" s="14" t="e">
        <f t="shared" si="0"/>
        <v>#REF!</v>
      </c>
      <c r="U5" s="14" t="e">
        <f t="shared" si="0"/>
        <v>#REF!</v>
      </c>
      <c r="V5" s="14" t="e">
        <f t="shared" si="0"/>
        <v>#REF!</v>
      </c>
      <c r="W5" s="14" t="e">
        <f t="shared" si="0"/>
        <v>#REF!</v>
      </c>
      <c r="X5" s="14"/>
      <c r="Y5" s="14"/>
      <c r="Z5" s="14"/>
      <c r="AA5" s="14"/>
      <c r="AB5" s="14"/>
      <c r="AC5" s="14"/>
      <c r="AD5" s="14"/>
      <c r="AE5" s="14"/>
      <c r="AF5" s="14"/>
      <c r="AG5" s="14"/>
      <c r="AH5" s="14"/>
      <c r="AI5" s="14"/>
      <c r="AL5" s="26"/>
      <c r="AM5" s="26" t="s">
        <v>122</v>
      </c>
      <c r="AN5" s="26"/>
      <c r="AO5" s="26"/>
    </row>
    <row r="6" s="2" customFormat="1" ht="35.1" customHeight="1" spans="1:41">
      <c r="A6" s="14" t="s">
        <v>16</v>
      </c>
      <c r="B6" s="14"/>
      <c r="C6" s="14"/>
      <c r="D6" s="14"/>
      <c r="E6" s="14"/>
      <c r="F6" s="14"/>
      <c r="G6" s="14"/>
      <c r="H6" s="14"/>
      <c r="I6" s="14"/>
      <c r="J6" s="14">
        <f>J7</f>
        <v>2123</v>
      </c>
      <c r="K6" s="14">
        <f>K7</f>
        <v>2123</v>
      </c>
      <c r="L6" s="14">
        <f t="shared" ref="L6:W6" si="1">L7</f>
        <v>1523</v>
      </c>
      <c r="M6" s="14">
        <f t="shared" si="1"/>
        <v>80</v>
      </c>
      <c r="N6" s="14">
        <f t="shared" si="1"/>
        <v>50</v>
      </c>
      <c r="O6" s="14">
        <f t="shared" si="1"/>
        <v>470</v>
      </c>
      <c r="P6" s="14">
        <f t="shared" si="1"/>
        <v>0</v>
      </c>
      <c r="Q6" s="14">
        <f t="shared" si="1"/>
        <v>0</v>
      </c>
      <c r="R6" s="14">
        <f t="shared" si="1"/>
        <v>0</v>
      </c>
      <c r="S6" s="14">
        <f t="shared" si="1"/>
        <v>0</v>
      </c>
      <c r="T6" s="14">
        <f t="shared" si="1"/>
        <v>0</v>
      </c>
      <c r="U6" s="14">
        <f t="shared" si="1"/>
        <v>0</v>
      </c>
      <c r="V6" s="14">
        <f t="shared" si="1"/>
        <v>0</v>
      </c>
      <c r="W6" s="14">
        <f t="shared" si="1"/>
        <v>0</v>
      </c>
      <c r="X6" s="14"/>
      <c r="Y6" s="14"/>
      <c r="Z6" s="14"/>
      <c r="AA6" s="14"/>
      <c r="AB6" s="14"/>
      <c r="AC6" s="14"/>
      <c r="AD6" s="14"/>
      <c r="AE6" s="14"/>
      <c r="AF6" s="14"/>
      <c r="AG6" s="14"/>
      <c r="AH6" s="14"/>
      <c r="AI6" s="14"/>
      <c r="AL6" s="26"/>
      <c r="AM6" s="26" t="s">
        <v>123</v>
      </c>
      <c r="AN6" s="26"/>
      <c r="AO6" s="26"/>
    </row>
    <row r="7" ht="39.95" customHeight="1" spans="1:35">
      <c r="A7" s="11" t="s">
        <v>17</v>
      </c>
      <c r="B7" s="12"/>
      <c r="C7" s="12"/>
      <c r="D7" s="12"/>
      <c r="E7" s="12"/>
      <c r="F7" s="12"/>
      <c r="G7" s="12"/>
      <c r="H7" s="12"/>
      <c r="I7" s="12"/>
      <c r="J7" s="12">
        <f>SUM(J8:J70)</f>
        <v>2123</v>
      </c>
      <c r="K7" s="12">
        <f t="shared" ref="K7:W7" si="2">SUM(K8:K70)</f>
        <v>2123</v>
      </c>
      <c r="L7" s="12">
        <f t="shared" si="2"/>
        <v>1523</v>
      </c>
      <c r="M7" s="12">
        <f t="shared" si="2"/>
        <v>80</v>
      </c>
      <c r="N7" s="12">
        <f t="shared" si="2"/>
        <v>50</v>
      </c>
      <c r="O7" s="12">
        <f t="shared" si="2"/>
        <v>470</v>
      </c>
      <c r="P7" s="12">
        <f t="shared" si="2"/>
        <v>0</v>
      </c>
      <c r="Q7" s="12">
        <f t="shared" si="2"/>
        <v>0</v>
      </c>
      <c r="R7" s="12">
        <f t="shared" si="2"/>
        <v>0</v>
      </c>
      <c r="S7" s="12">
        <f t="shared" si="2"/>
        <v>0</v>
      </c>
      <c r="T7" s="12">
        <f t="shared" si="2"/>
        <v>0</v>
      </c>
      <c r="U7" s="12">
        <f t="shared" si="2"/>
        <v>0</v>
      </c>
      <c r="V7" s="12">
        <f t="shared" si="2"/>
        <v>0</v>
      </c>
      <c r="W7" s="12">
        <f t="shared" si="2"/>
        <v>0</v>
      </c>
      <c r="X7" s="12"/>
      <c r="Y7" s="12"/>
      <c r="Z7" s="12"/>
      <c r="AA7" s="12"/>
      <c r="AB7" s="12"/>
      <c r="AC7" s="12"/>
      <c r="AD7" s="12"/>
      <c r="AE7" s="12"/>
      <c r="AF7" s="12"/>
      <c r="AG7" s="12"/>
      <c r="AH7" s="12"/>
      <c r="AI7" s="12"/>
    </row>
    <row r="8" ht="92.1" customHeight="1" spans="1:35">
      <c r="A8" s="11" t="s">
        <v>124</v>
      </c>
      <c r="B8" s="12" t="s">
        <v>125</v>
      </c>
      <c r="C8" s="12" t="s">
        <v>126</v>
      </c>
      <c r="D8" s="12" t="s">
        <v>127</v>
      </c>
      <c r="E8" s="12" t="s">
        <v>128</v>
      </c>
      <c r="F8" s="12" t="s">
        <v>123</v>
      </c>
      <c r="G8" s="12" t="s">
        <v>129</v>
      </c>
      <c r="H8" s="12" t="s">
        <v>130</v>
      </c>
      <c r="I8" s="12">
        <v>13909156664</v>
      </c>
      <c r="J8" s="12">
        <f t="shared" ref="J8:J51" si="3">K8+P8+Q8+R8+S8+T8+U8+V8+W8</f>
        <v>20</v>
      </c>
      <c r="K8" s="12">
        <f t="shared" ref="K8:K51" si="4">SUM(L8:O8)</f>
        <v>20</v>
      </c>
      <c r="L8" s="12"/>
      <c r="M8" s="12"/>
      <c r="N8" s="12"/>
      <c r="O8" s="12">
        <v>20</v>
      </c>
      <c r="P8" s="12"/>
      <c r="Q8" s="12"/>
      <c r="R8" s="12"/>
      <c r="S8" s="12"/>
      <c r="T8" s="12"/>
      <c r="U8" s="12"/>
      <c r="V8" s="12"/>
      <c r="W8" s="12"/>
      <c r="X8" s="12" t="s">
        <v>119</v>
      </c>
      <c r="Y8" s="12" t="s">
        <v>101</v>
      </c>
      <c r="Z8" s="12" t="s">
        <v>101</v>
      </c>
      <c r="AA8" s="12" t="s">
        <v>120</v>
      </c>
      <c r="AB8" s="12" t="s">
        <v>120</v>
      </c>
      <c r="AC8" s="12" t="s">
        <v>120</v>
      </c>
      <c r="AD8" s="12">
        <v>30</v>
      </c>
      <c r="AE8" s="12">
        <v>139</v>
      </c>
      <c r="AF8" s="12">
        <v>256</v>
      </c>
      <c r="AG8" s="12" t="s">
        <v>131</v>
      </c>
      <c r="AH8" s="12" t="s">
        <v>132</v>
      </c>
      <c r="AI8" s="12"/>
    </row>
    <row r="9" ht="92.1" customHeight="1" spans="1:35">
      <c r="A9" s="11" t="s">
        <v>133</v>
      </c>
      <c r="B9" s="12" t="s">
        <v>134</v>
      </c>
      <c r="C9" s="12" t="s">
        <v>135</v>
      </c>
      <c r="D9" s="12" t="s">
        <v>136</v>
      </c>
      <c r="E9" s="12" t="s">
        <v>137</v>
      </c>
      <c r="F9" s="12" t="s">
        <v>123</v>
      </c>
      <c r="G9" s="12" t="s">
        <v>129</v>
      </c>
      <c r="H9" s="12" t="s">
        <v>130</v>
      </c>
      <c r="I9" s="12">
        <v>13909156664</v>
      </c>
      <c r="J9" s="12">
        <f t="shared" si="3"/>
        <v>10</v>
      </c>
      <c r="K9" s="12">
        <f t="shared" si="4"/>
        <v>10</v>
      </c>
      <c r="L9" s="12"/>
      <c r="M9" s="12"/>
      <c r="N9" s="12"/>
      <c r="O9" s="12">
        <v>10</v>
      </c>
      <c r="P9" s="12"/>
      <c r="Q9" s="12"/>
      <c r="R9" s="12"/>
      <c r="S9" s="12"/>
      <c r="T9" s="12"/>
      <c r="U9" s="12"/>
      <c r="V9" s="12"/>
      <c r="W9" s="12"/>
      <c r="X9" s="12" t="s">
        <v>119</v>
      </c>
      <c r="Y9" s="12" t="s">
        <v>101</v>
      </c>
      <c r="Z9" s="12" t="s">
        <v>120</v>
      </c>
      <c r="AA9" s="12" t="s">
        <v>120</v>
      </c>
      <c r="AB9" s="12" t="s">
        <v>120</v>
      </c>
      <c r="AC9" s="12" t="s">
        <v>120</v>
      </c>
      <c r="AD9" s="12">
        <v>20</v>
      </c>
      <c r="AE9" s="12">
        <v>78</v>
      </c>
      <c r="AF9" s="12">
        <v>184</v>
      </c>
      <c r="AG9" s="12" t="s">
        <v>131</v>
      </c>
      <c r="AH9" s="12" t="s">
        <v>138</v>
      </c>
      <c r="AI9" s="12"/>
    </row>
    <row r="10" ht="92.1" customHeight="1" spans="1:35">
      <c r="A10" s="11" t="s">
        <v>139</v>
      </c>
      <c r="B10" s="12" t="s">
        <v>140</v>
      </c>
      <c r="C10" s="12" t="s">
        <v>141</v>
      </c>
      <c r="D10" s="12" t="s">
        <v>142</v>
      </c>
      <c r="E10" s="12" t="s">
        <v>143</v>
      </c>
      <c r="F10" s="12" t="s">
        <v>123</v>
      </c>
      <c r="G10" s="12" t="s">
        <v>129</v>
      </c>
      <c r="H10" s="12" t="s">
        <v>130</v>
      </c>
      <c r="I10" s="12">
        <v>13909156664</v>
      </c>
      <c r="J10" s="12">
        <f t="shared" si="3"/>
        <v>10</v>
      </c>
      <c r="K10" s="12">
        <f t="shared" si="4"/>
        <v>10</v>
      </c>
      <c r="L10" s="12"/>
      <c r="M10" s="12"/>
      <c r="N10" s="12"/>
      <c r="O10" s="12">
        <v>10</v>
      </c>
      <c r="P10" s="12"/>
      <c r="Q10" s="12"/>
      <c r="R10" s="12"/>
      <c r="S10" s="12"/>
      <c r="T10" s="12"/>
      <c r="U10" s="12"/>
      <c r="V10" s="12"/>
      <c r="W10" s="12"/>
      <c r="X10" s="12" t="s">
        <v>119</v>
      </c>
      <c r="Y10" s="12" t="s">
        <v>101</v>
      </c>
      <c r="Z10" s="12" t="s">
        <v>101</v>
      </c>
      <c r="AA10" s="12" t="s">
        <v>120</v>
      </c>
      <c r="AB10" s="12" t="s">
        <v>120</v>
      </c>
      <c r="AC10" s="12" t="s">
        <v>120</v>
      </c>
      <c r="AD10" s="12">
        <v>30</v>
      </c>
      <c r="AE10" s="12">
        <v>87</v>
      </c>
      <c r="AF10" s="12">
        <v>146</v>
      </c>
      <c r="AG10" s="12" t="s">
        <v>131</v>
      </c>
      <c r="AH10" s="12" t="s">
        <v>144</v>
      </c>
      <c r="AI10" s="12"/>
    </row>
    <row r="11" ht="92.1" customHeight="1" spans="1:35">
      <c r="A11" s="11" t="s">
        <v>145</v>
      </c>
      <c r="B11" s="12" t="s">
        <v>146</v>
      </c>
      <c r="C11" s="12" t="s">
        <v>147</v>
      </c>
      <c r="D11" s="12" t="s">
        <v>148</v>
      </c>
      <c r="E11" s="12" t="s">
        <v>149</v>
      </c>
      <c r="F11" s="12" t="s">
        <v>123</v>
      </c>
      <c r="G11" s="12" t="s">
        <v>129</v>
      </c>
      <c r="H11" s="12" t="s">
        <v>130</v>
      </c>
      <c r="I11" s="12">
        <v>13909156664</v>
      </c>
      <c r="J11" s="12">
        <f t="shared" si="3"/>
        <v>20</v>
      </c>
      <c r="K11" s="12">
        <f t="shared" si="4"/>
        <v>20</v>
      </c>
      <c r="L11" s="12"/>
      <c r="M11" s="12"/>
      <c r="N11" s="12"/>
      <c r="O11" s="12">
        <v>20</v>
      </c>
      <c r="P11" s="12"/>
      <c r="Q11" s="12"/>
      <c r="R11" s="12"/>
      <c r="S11" s="12"/>
      <c r="T11" s="12"/>
      <c r="U11" s="12"/>
      <c r="V11" s="12"/>
      <c r="W11" s="12"/>
      <c r="X11" s="12" t="s">
        <v>119</v>
      </c>
      <c r="Y11" s="12" t="s">
        <v>101</v>
      </c>
      <c r="Z11" s="12" t="s">
        <v>101</v>
      </c>
      <c r="AA11" s="12" t="s">
        <v>120</v>
      </c>
      <c r="AB11" s="12" t="s">
        <v>120</v>
      </c>
      <c r="AC11" s="12" t="s">
        <v>120</v>
      </c>
      <c r="AD11" s="12">
        <v>30</v>
      </c>
      <c r="AE11" s="12">
        <v>131</v>
      </c>
      <c r="AF11" s="12">
        <v>350</v>
      </c>
      <c r="AG11" s="12" t="s">
        <v>150</v>
      </c>
      <c r="AH11" s="12" t="s">
        <v>151</v>
      </c>
      <c r="AI11" s="12"/>
    </row>
    <row r="12" ht="92.1" customHeight="1" spans="1:35">
      <c r="A12" s="11" t="s">
        <v>152</v>
      </c>
      <c r="B12" s="12" t="s">
        <v>153</v>
      </c>
      <c r="C12" s="12" t="s">
        <v>154</v>
      </c>
      <c r="D12" s="12" t="s">
        <v>155</v>
      </c>
      <c r="E12" s="12" t="s">
        <v>156</v>
      </c>
      <c r="F12" s="12" t="s">
        <v>123</v>
      </c>
      <c r="G12" s="12" t="s">
        <v>129</v>
      </c>
      <c r="H12" s="12" t="s">
        <v>130</v>
      </c>
      <c r="I12" s="12">
        <v>13909156664</v>
      </c>
      <c r="J12" s="12">
        <f t="shared" si="3"/>
        <v>20</v>
      </c>
      <c r="K12" s="12">
        <f t="shared" si="4"/>
        <v>20</v>
      </c>
      <c r="L12" s="12"/>
      <c r="M12" s="12"/>
      <c r="N12" s="12"/>
      <c r="O12" s="12">
        <v>20</v>
      </c>
      <c r="P12" s="12"/>
      <c r="Q12" s="12"/>
      <c r="R12" s="12"/>
      <c r="S12" s="12"/>
      <c r="T12" s="12"/>
      <c r="U12" s="12"/>
      <c r="V12" s="12"/>
      <c r="W12" s="12"/>
      <c r="X12" s="12" t="s">
        <v>119</v>
      </c>
      <c r="Y12" s="12" t="s">
        <v>101</v>
      </c>
      <c r="Z12" s="12" t="s">
        <v>101</v>
      </c>
      <c r="AA12" s="12" t="s">
        <v>120</v>
      </c>
      <c r="AB12" s="12" t="s">
        <v>101</v>
      </c>
      <c r="AC12" s="12" t="s">
        <v>120</v>
      </c>
      <c r="AD12" s="12">
        <v>20</v>
      </c>
      <c r="AE12" s="12">
        <v>69</v>
      </c>
      <c r="AF12" s="12">
        <v>80</v>
      </c>
      <c r="AG12" s="16" t="s">
        <v>157</v>
      </c>
      <c r="AH12" s="16" t="s">
        <v>158</v>
      </c>
      <c r="AI12" s="12"/>
    </row>
    <row r="13" ht="112.5" spans="1:35">
      <c r="A13" s="11" t="s">
        <v>159</v>
      </c>
      <c r="B13" s="15" t="s">
        <v>160</v>
      </c>
      <c r="C13" s="15" t="s">
        <v>161</v>
      </c>
      <c r="D13" s="12" t="s">
        <v>142</v>
      </c>
      <c r="E13" s="12" t="s">
        <v>162</v>
      </c>
      <c r="F13" s="12" t="s">
        <v>123</v>
      </c>
      <c r="G13" s="12" t="s">
        <v>129</v>
      </c>
      <c r="H13" s="12" t="s">
        <v>130</v>
      </c>
      <c r="I13" s="12">
        <v>13909156664</v>
      </c>
      <c r="J13" s="12">
        <f t="shared" si="3"/>
        <v>20</v>
      </c>
      <c r="K13" s="12">
        <f t="shared" si="4"/>
        <v>20</v>
      </c>
      <c r="L13" s="12"/>
      <c r="M13" s="12"/>
      <c r="N13" s="12"/>
      <c r="O13" s="12">
        <v>20</v>
      </c>
      <c r="P13" s="12"/>
      <c r="Q13" s="12"/>
      <c r="R13" s="12"/>
      <c r="S13" s="12"/>
      <c r="T13" s="12"/>
      <c r="U13" s="12"/>
      <c r="V13" s="12"/>
      <c r="W13" s="12"/>
      <c r="X13" s="12" t="s">
        <v>119</v>
      </c>
      <c r="Y13" s="12" t="s">
        <v>101</v>
      </c>
      <c r="Z13" s="12" t="s">
        <v>101</v>
      </c>
      <c r="AA13" s="12" t="s">
        <v>120</v>
      </c>
      <c r="AB13" s="12" t="s">
        <v>120</v>
      </c>
      <c r="AC13" s="12" t="s">
        <v>120</v>
      </c>
      <c r="AD13" s="12">
        <v>20</v>
      </c>
      <c r="AE13" s="12">
        <v>50</v>
      </c>
      <c r="AF13" s="12">
        <v>60</v>
      </c>
      <c r="AG13" s="12" t="s">
        <v>163</v>
      </c>
      <c r="AH13" s="12" t="s">
        <v>164</v>
      </c>
      <c r="AI13" s="12"/>
    </row>
    <row r="14" ht="92.1" customHeight="1" spans="1:35">
      <c r="A14" s="11" t="s">
        <v>165</v>
      </c>
      <c r="B14" s="15" t="s">
        <v>166</v>
      </c>
      <c r="C14" s="15" t="s">
        <v>167</v>
      </c>
      <c r="D14" s="12" t="s">
        <v>168</v>
      </c>
      <c r="E14" s="12" t="s">
        <v>169</v>
      </c>
      <c r="F14" s="12" t="s">
        <v>123</v>
      </c>
      <c r="G14" s="12" t="s">
        <v>129</v>
      </c>
      <c r="H14" s="12" t="s">
        <v>130</v>
      </c>
      <c r="I14" s="12">
        <v>13909156664</v>
      </c>
      <c r="J14" s="12">
        <f t="shared" si="3"/>
        <v>15</v>
      </c>
      <c r="K14" s="12">
        <f t="shared" si="4"/>
        <v>15</v>
      </c>
      <c r="L14" s="12"/>
      <c r="M14" s="12"/>
      <c r="N14" s="12"/>
      <c r="O14" s="12">
        <v>15</v>
      </c>
      <c r="P14" s="12"/>
      <c r="Q14" s="12"/>
      <c r="R14" s="12"/>
      <c r="S14" s="12"/>
      <c r="T14" s="12"/>
      <c r="U14" s="12"/>
      <c r="V14" s="12"/>
      <c r="W14" s="12"/>
      <c r="X14" s="12" t="s">
        <v>119</v>
      </c>
      <c r="Y14" s="12" t="s">
        <v>101</v>
      </c>
      <c r="Z14" s="12" t="s">
        <v>101</v>
      </c>
      <c r="AA14" s="12" t="s">
        <v>120</v>
      </c>
      <c r="AB14" s="12" t="s">
        <v>120</v>
      </c>
      <c r="AC14" s="12" t="s">
        <v>120</v>
      </c>
      <c r="AD14" s="12">
        <v>20</v>
      </c>
      <c r="AE14" s="12">
        <v>55</v>
      </c>
      <c r="AF14" s="12">
        <v>84</v>
      </c>
      <c r="AG14" s="12" t="s">
        <v>170</v>
      </c>
      <c r="AH14" s="12" t="s">
        <v>171</v>
      </c>
      <c r="AI14" s="12"/>
    </row>
    <row r="15" ht="92.1" customHeight="1" spans="1:35">
      <c r="A15" s="11" t="s">
        <v>172</v>
      </c>
      <c r="B15" s="15" t="s">
        <v>173</v>
      </c>
      <c r="C15" s="15" t="s">
        <v>174</v>
      </c>
      <c r="D15" s="12" t="s">
        <v>175</v>
      </c>
      <c r="E15" s="12" t="s">
        <v>176</v>
      </c>
      <c r="F15" s="12" t="s">
        <v>123</v>
      </c>
      <c r="G15" s="12" t="s">
        <v>129</v>
      </c>
      <c r="H15" s="12" t="s">
        <v>130</v>
      </c>
      <c r="I15" s="12">
        <v>13909156664</v>
      </c>
      <c r="J15" s="12">
        <f t="shared" si="3"/>
        <v>15</v>
      </c>
      <c r="K15" s="12">
        <f t="shared" si="4"/>
        <v>15</v>
      </c>
      <c r="L15" s="12"/>
      <c r="M15" s="12"/>
      <c r="N15" s="12"/>
      <c r="O15" s="12">
        <v>15</v>
      </c>
      <c r="P15" s="12"/>
      <c r="Q15" s="12"/>
      <c r="R15" s="12"/>
      <c r="S15" s="12"/>
      <c r="T15" s="12"/>
      <c r="U15" s="12"/>
      <c r="V15" s="12"/>
      <c r="W15" s="12"/>
      <c r="X15" s="12" t="s">
        <v>119</v>
      </c>
      <c r="Y15" s="12" t="s">
        <v>101</v>
      </c>
      <c r="Z15" s="12" t="s">
        <v>101</v>
      </c>
      <c r="AA15" s="12" t="s">
        <v>120</v>
      </c>
      <c r="AB15" s="12" t="s">
        <v>120</v>
      </c>
      <c r="AC15" s="12" t="s">
        <v>120</v>
      </c>
      <c r="AD15" s="12">
        <v>20</v>
      </c>
      <c r="AE15" s="12">
        <v>56</v>
      </c>
      <c r="AF15" s="12">
        <v>86</v>
      </c>
      <c r="AG15" s="12" t="s">
        <v>177</v>
      </c>
      <c r="AH15" s="12" t="s">
        <v>171</v>
      </c>
      <c r="AI15" s="12"/>
    </row>
    <row r="16" ht="92.1" customHeight="1" spans="1:35">
      <c r="A16" s="11" t="s">
        <v>178</v>
      </c>
      <c r="B16" s="12" t="s">
        <v>179</v>
      </c>
      <c r="C16" s="12" t="s">
        <v>180</v>
      </c>
      <c r="D16" s="12" t="s">
        <v>136</v>
      </c>
      <c r="E16" s="12" t="s">
        <v>181</v>
      </c>
      <c r="F16" s="12" t="s">
        <v>123</v>
      </c>
      <c r="G16" s="12" t="s">
        <v>129</v>
      </c>
      <c r="H16" s="12" t="s">
        <v>130</v>
      </c>
      <c r="I16" s="12">
        <v>13909156664</v>
      </c>
      <c r="J16" s="12">
        <f t="shared" si="3"/>
        <v>20</v>
      </c>
      <c r="K16" s="12">
        <f t="shared" si="4"/>
        <v>20</v>
      </c>
      <c r="L16" s="12"/>
      <c r="M16" s="12"/>
      <c r="N16" s="12"/>
      <c r="O16" s="12">
        <v>20</v>
      </c>
      <c r="P16" s="12"/>
      <c r="Q16" s="12"/>
      <c r="R16" s="12"/>
      <c r="S16" s="12"/>
      <c r="T16" s="12"/>
      <c r="U16" s="12"/>
      <c r="V16" s="12"/>
      <c r="W16" s="12"/>
      <c r="X16" s="12" t="s">
        <v>119</v>
      </c>
      <c r="Y16" s="12" t="s">
        <v>101</v>
      </c>
      <c r="Z16" s="12" t="s">
        <v>120</v>
      </c>
      <c r="AA16" s="12" t="s">
        <v>120</v>
      </c>
      <c r="AB16" s="12" t="s">
        <v>120</v>
      </c>
      <c r="AC16" s="12" t="s">
        <v>101</v>
      </c>
      <c r="AD16" s="12">
        <v>120</v>
      </c>
      <c r="AE16" s="12">
        <v>335</v>
      </c>
      <c r="AF16" s="12">
        <v>335</v>
      </c>
      <c r="AG16" s="12" t="s">
        <v>182</v>
      </c>
      <c r="AH16" s="12" t="s">
        <v>183</v>
      </c>
      <c r="AI16" s="12"/>
    </row>
    <row r="17" ht="92.1" customHeight="1" spans="1:35">
      <c r="A17" s="11" t="s">
        <v>184</v>
      </c>
      <c r="B17" s="12" t="s">
        <v>185</v>
      </c>
      <c r="C17" s="12" t="s">
        <v>186</v>
      </c>
      <c r="D17" s="12" t="s">
        <v>155</v>
      </c>
      <c r="E17" s="12" t="s">
        <v>187</v>
      </c>
      <c r="F17" s="12" t="s">
        <v>123</v>
      </c>
      <c r="G17" s="12" t="s">
        <v>129</v>
      </c>
      <c r="H17" s="12" t="s">
        <v>130</v>
      </c>
      <c r="I17" s="12">
        <v>13909156664</v>
      </c>
      <c r="J17" s="12">
        <f t="shared" si="3"/>
        <v>20</v>
      </c>
      <c r="K17" s="12">
        <f t="shared" si="4"/>
        <v>20</v>
      </c>
      <c r="L17" s="12"/>
      <c r="M17" s="12"/>
      <c r="N17" s="12"/>
      <c r="O17" s="12">
        <v>20</v>
      </c>
      <c r="P17" s="12"/>
      <c r="Q17" s="12"/>
      <c r="R17" s="12"/>
      <c r="S17" s="12"/>
      <c r="T17" s="12"/>
      <c r="U17" s="12"/>
      <c r="V17" s="12"/>
      <c r="W17" s="12"/>
      <c r="X17" s="12" t="s">
        <v>119</v>
      </c>
      <c r="Y17" s="12" t="s">
        <v>101</v>
      </c>
      <c r="Z17" s="12" t="s">
        <v>120</v>
      </c>
      <c r="AA17" s="12" t="s">
        <v>120</v>
      </c>
      <c r="AB17" s="12" t="s">
        <v>120</v>
      </c>
      <c r="AC17" s="12" t="s">
        <v>120</v>
      </c>
      <c r="AD17" s="12">
        <v>25</v>
      </c>
      <c r="AE17" s="12">
        <v>66</v>
      </c>
      <c r="AF17" s="12">
        <v>86</v>
      </c>
      <c r="AG17" s="12" t="s">
        <v>188</v>
      </c>
      <c r="AH17" s="12" t="s">
        <v>189</v>
      </c>
      <c r="AI17" s="12"/>
    </row>
    <row r="18" ht="92.1" customHeight="1" spans="1:35">
      <c r="A18" s="11" t="s">
        <v>190</v>
      </c>
      <c r="B18" s="12" t="s">
        <v>191</v>
      </c>
      <c r="C18" s="12" t="s">
        <v>192</v>
      </c>
      <c r="D18" s="12" t="s">
        <v>168</v>
      </c>
      <c r="E18" s="12" t="s">
        <v>193</v>
      </c>
      <c r="F18" s="12" t="s">
        <v>123</v>
      </c>
      <c r="G18" s="12" t="s">
        <v>168</v>
      </c>
      <c r="H18" s="12" t="s">
        <v>194</v>
      </c>
      <c r="I18" s="12">
        <v>13389155299</v>
      </c>
      <c r="J18" s="12">
        <f t="shared" si="3"/>
        <v>60</v>
      </c>
      <c r="K18" s="12">
        <f t="shared" si="4"/>
        <v>60</v>
      </c>
      <c r="L18" s="12">
        <v>60</v>
      </c>
      <c r="M18" s="12"/>
      <c r="N18" s="12"/>
      <c r="O18" s="12"/>
      <c r="P18" s="12"/>
      <c r="Q18" s="12"/>
      <c r="R18" s="12"/>
      <c r="S18" s="12"/>
      <c r="T18" s="12"/>
      <c r="U18" s="12"/>
      <c r="V18" s="12"/>
      <c r="W18" s="12"/>
      <c r="X18" s="12" t="s">
        <v>119</v>
      </c>
      <c r="Y18" s="12" t="s">
        <v>101</v>
      </c>
      <c r="Z18" s="12" t="s">
        <v>101</v>
      </c>
      <c r="AA18" s="12" t="s">
        <v>120</v>
      </c>
      <c r="AB18" s="12" t="s">
        <v>101</v>
      </c>
      <c r="AC18" s="12" t="s">
        <v>120</v>
      </c>
      <c r="AD18" s="12">
        <v>34</v>
      </c>
      <c r="AE18" s="12">
        <v>105</v>
      </c>
      <c r="AF18" s="12">
        <v>1044</v>
      </c>
      <c r="AG18" s="12" t="s">
        <v>195</v>
      </c>
      <c r="AH18" s="12" t="s">
        <v>196</v>
      </c>
      <c r="AI18" s="12"/>
    </row>
    <row r="19" ht="92.1" customHeight="1" spans="1:35">
      <c r="A19" s="11" t="s">
        <v>197</v>
      </c>
      <c r="B19" s="16" t="s">
        <v>198</v>
      </c>
      <c r="C19" s="16" t="s">
        <v>199</v>
      </c>
      <c r="D19" s="12" t="s">
        <v>168</v>
      </c>
      <c r="E19" s="12" t="s">
        <v>200</v>
      </c>
      <c r="F19" s="12" t="s">
        <v>123</v>
      </c>
      <c r="G19" s="12" t="s">
        <v>129</v>
      </c>
      <c r="H19" s="12" t="s">
        <v>201</v>
      </c>
      <c r="I19" s="11">
        <v>13324631818</v>
      </c>
      <c r="J19" s="12">
        <f t="shared" si="3"/>
        <v>10</v>
      </c>
      <c r="K19" s="12">
        <f t="shared" si="4"/>
        <v>10</v>
      </c>
      <c r="L19" s="12">
        <v>10</v>
      </c>
      <c r="M19" s="12"/>
      <c r="N19" s="12"/>
      <c r="O19" s="12"/>
      <c r="P19" s="12"/>
      <c r="Q19" s="12"/>
      <c r="R19" s="12"/>
      <c r="S19" s="12"/>
      <c r="T19" s="12"/>
      <c r="U19" s="12"/>
      <c r="V19" s="12"/>
      <c r="W19" s="12"/>
      <c r="X19" s="12" t="s">
        <v>119</v>
      </c>
      <c r="Y19" s="12" t="s">
        <v>101</v>
      </c>
      <c r="Z19" s="12" t="s">
        <v>101</v>
      </c>
      <c r="AA19" s="12" t="s">
        <v>120</v>
      </c>
      <c r="AB19" s="12" t="s">
        <v>120</v>
      </c>
      <c r="AC19" s="12" t="s">
        <v>101</v>
      </c>
      <c r="AD19" s="12">
        <v>12</v>
      </c>
      <c r="AE19" s="12">
        <v>34</v>
      </c>
      <c r="AF19" s="12">
        <v>107</v>
      </c>
      <c r="AG19" s="12" t="s">
        <v>202</v>
      </c>
      <c r="AH19" s="12" t="s">
        <v>203</v>
      </c>
      <c r="AI19" s="12"/>
    </row>
    <row r="20" ht="92.1" customHeight="1" spans="1:35">
      <c r="A20" s="11" t="s">
        <v>204</v>
      </c>
      <c r="B20" s="16" t="s">
        <v>205</v>
      </c>
      <c r="C20" s="16" t="s">
        <v>206</v>
      </c>
      <c r="D20" s="12" t="s">
        <v>168</v>
      </c>
      <c r="E20" s="12" t="s">
        <v>200</v>
      </c>
      <c r="F20" s="12" t="s">
        <v>123</v>
      </c>
      <c r="G20" s="12" t="s">
        <v>129</v>
      </c>
      <c r="H20" s="12" t="s">
        <v>207</v>
      </c>
      <c r="I20" s="11">
        <v>18991522018</v>
      </c>
      <c r="J20" s="12">
        <f t="shared" si="3"/>
        <v>30</v>
      </c>
      <c r="K20" s="12">
        <f t="shared" si="4"/>
        <v>30</v>
      </c>
      <c r="L20" s="12">
        <v>30</v>
      </c>
      <c r="M20" s="12"/>
      <c r="N20" s="12"/>
      <c r="O20" s="12"/>
      <c r="P20" s="12"/>
      <c r="Q20" s="12"/>
      <c r="R20" s="12"/>
      <c r="S20" s="12"/>
      <c r="T20" s="12"/>
      <c r="U20" s="12"/>
      <c r="V20" s="12"/>
      <c r="W20" s="12"/>
      <c r="X20" s="12" t="s">
        <v>119</v>
      </c>
      <c r="Y20" s="12" t="s">
        <v>101</v>
      </c>
      <c r="Z20" s="12" t="s">
        <v>101</v>
      </c>
      <c r="AA20" s="12" t="s">
        <v>120</v>
      </c>
      <c r="AB20" s="12" t="s">
        <v>120</v>
      </c>
      <c r="AC20" s="12" t="s">
        <v>101</v>
      </c>
      <c r="AD20" s="12">
        <v>9</v>
      </c>
      <c r="AE20" s="12">
        <v>22</v>
      </c>
      <c r="AF20" s="12">
        <v>57</v>
      </c>
      <c r="AG20" s="12" t="s">
        <v>202</v>
      </c>
      <c r="AH20" s="12" t="s">
        <v>208</v>
      </c>
      <c r="AI20" s="12"/>
    </row>
    <row r="21" ht="92.1" customHeight="1" spans="1:35">
      <c r="A21" s="11" t="s">
        <v>209</v>
      </c>
      <c r="B21" s="12" t="s">
        <v>210</v>
      </c>
      <c r="C21" s="12" t="s">
        <v>211</v>
      </c>
      <c r="D21" s="12" t="s">
        <v>175</v>
      </c>
      <c r="E21" s="12" t="s">
        <v>212</v>
      </c>
      <c r="F21" s="12" t="s">
        <v>123</v>
      </c>
      <c r="G21" s="12" t="s">
        <v>129</v>
      </c>
      <c r="H21" s="12" t="s">
        <v>213</v>
      </c>
      <c r="I21" s="12">
        <v>13772973358</v>
      </c>
      <c r="J21" s="12">
        <f t="shared" si="3"/>
        <v>100</v>
      </c>
      <c r="K21" s="12">
        <f t="shared" si="4"/>
        <v>100</v>
      </c>
      <c r="L21" s="12">
        <v>100</v>
      </c>
      <c r="M21" s="12"/>
      <c r="N21" s="12"/>
      <c r="O21" s="12"/>
      <c r="P21" s="12"/>
      <c r="Q21" s="12"/>
      <c r="R21" s="12"/>
      <c r="S21" s="12"/>
      <c r="T21" s="12"/>
      <c r="U21" s="12"/>
      <c r="V21" s="12"/>
      <c r="W21" s="12"/>
      <c r="X21" s="12" t="s">
        <v>119</v>
      </c>
      <c r="Y21" s="12" t="s">
        <v>101</v>
      </c>
      <c r="Z21" s="12" t="s">
        <v>101</v>
      </c>
      <c r="AA21" s="12" t="s">
        <v>101</v>
      </c>
      <c r="AB21" s="12" t="s">
        <v>101</v>
      </c>
      <c r="AC21" s="12" t="s">
        <v>120</v>
      </c>
      <c r="AD21" s="12">
        <v>154</v>
      </c>
      <c r="AE21" s="12">
        <v>470</v>
      </c>
      <c r="AF21" s="12">
        <v>991</v>
      </c>
      <c r="AG21" s="12" t="s">
        <v>202</v>
      </c>
      <c r="AH21" s="12" t="s">
        <v>214</v>
      </c>
      <c r="AI21" s="12"/>
    </row>
    <row r="22" ht="92.1" customHeight="1" spans="1:35">
      <c r="A22" s="11" t="s">
        <v>215</v>
      </c>
      <c r="B22" s="12" t="s">
        <v>216</v>
      </c>
      <c r="C22" s="12" t="s">
        <v>217</v>
      </c>
      <c r="D22" s="12" t="s">
        <v>175</v>
      </c>
      <c r="E22" s="12" t="s">
        <v>218</v>
      </c>
      <c r="F22" s="12" t="s">
        <v>123</v>
      </c>
      <c r="G22" s="12" t="s">
        <v>129</v>
      </c>
      <c r="H22" s="12" t="s">
        <v>219</v>
      </c>
      <c r="I22" s="12">
        <v>18992521289</v>
      </c>
      <c r="J22" s="12">
        <f t="shared" si="3"/>
        <v>5</v>
      </c>
      <c r="K22" s="12">
        <f t="shared" si="4"/>
        <v>5</v>
      </c>
      <c r="L22" s="12"/>
      <c r="M22" s="12"/>
      <c r="N22" s="12"/>
      <c r="O22" s="12">
        <v>5</v>
      </c>
      <c r="P22" s="12"/>
      <c r="Q22" s="12"/>
      <c r="R22" s="12"/>
      <c r="S22" s="12"/>
      <c r="T22" s="12"/>
      <c r="U22" s="12"/>
      <c r="V22" s="12"/>
      <c r="W22" s="12"/>
      <c r="X22" s="12" t="s">
        <v>119</v>
      </c>
      <c r="Y22" s="12" t="s">
        <v>101</v>
      </c>
      <c r="Z22" s="12" t="s">
        <v>101</v>
      </c>
      <c r="AA22" s="12" t="s">
        <v>120</v>
      </c>
      <c r="AB22" s="12" t="s">
        <v>120</v>
      </c>
      <c r="AC22" s="12" t="s">
        <v>120</v>
      </c>
      <c r="AD22" s="12">
        <v>28</v>
      </c>
      <c r="AE22" s="12">
        <v>61</v>
      </c>
      <c r="AF22" s="12">
        <v>800</v>
      </c>
      <c r="AG22" s="12" t="s">
        <v>220</v>
      </c>
      <c r="AH22" s="12" t="s">
        <v>221</v>
      </c>
      <c r="AI22" s="12"/>
    </row>
    <row r="23" ht="92.1" customHeight="1" spans="1:35">
      <c r="A23" s="11" t="s">
        <v>222</v>
      </c>
      <c r="B23" s="12" t="s">
        <v>223</v>
      </c>
      <c r="C23" s="12" t="s">
        <v>224</v>
      </c>
      <c r="D23" s="12" t="s">
        <v>175</v>
      </c>
      <c r="E23" s="12" t="s">
        <v>225</v>
      </c>
      <c r="F23" s="12" t="s">
        <v>123</v>
      </c>
      <c r="G23" s="12" t="s">
        <v>129</v>
      </c>
      <c r="H23" s="12" t="s">
        <v>226</v>
      </c>
      <c r="I23" s="12">
        <v>13659159898</v>
      </c>
      <c r="J23" s="12">
        <f t="shared" si="3"/>
        <v>50</v>
      </c>
      <c r="K23" s="12">
        <f t="shared" si="4"/>
        <v>50</v>
      </c>
      <c r="L23" s="12">
        <v>50</v>
      </c>
      <c r="M23" s="12"/>
      <c r="N23" s="12"/>
      <c r="O23" s="12"/>
      <c r="P23" s="12"/>
      <c r="Q23" s="12"/>
      <c r="R23" s="12"/>
      <c r="S23" s="12"/>
      <c r="T23" s="12"/>
      <c r="U23" s="12"/>
      <c r="V23" s="12"/>
      <c r="W23" s="12"/>
      <c r="X23" s="12" t="s">
        <v>119</v>
      </c>
      <c r="Y23" s="12" t="s">
        <v>101</v>
      </c>
      <c r="Z23" s="12" t="s">
        <v>101</v>
      </c>
      <c r="AA23" s="12" t="s">
        <v>101</v>
      </c>
      <c r="AB23" s="12" t="s">
        <v>101</v>
      </c>
      <c r="AC23" s="12" t="s">
        <v>120</v>
      </c>
      <c r="AD23" s="12">
        <v>88</v>
      </c>
      <c r="AE23" s="12">
        <v>264</v>
      </c>
      <c r="AF23" s="12">
        <v>725</v>
      </c>
      <c r="AG23" s="12" t="s">
        <v>202</v>
      </c>
      <c r="AH23" s="12" t="s">
        <v>227</v>
      </c>
      <c r="AI23" s="12"/>
    </row>
    <row r="24" ht="92.1" customHeight="1" spans="1:35">
      <c r="A24" s="11" t="s">
        <v>228</v>
      </c>
      <c r="B24" s="12" t="s">
        <v>229</v>
      </c>
      <c r="C24" s="12" t="s">
        <v>230</v>
      </c>
      <c r="D24" s="12" t="s">
        <v>175</v>
      </c>
      <c r="E24" s="12" t="s">
        <v>231</v>
      </c>
      <c r="F24" s="12" t="s">
        <v>123</v>
      </c>
      <c r="G24" s="12" t="s">
        <v>129</v>
      </c>
      <c r="H24" s="12" t="s">
        <v>232</v>
      </c>
      <c r="I24" s="12">
        <v>15332677772</v>
      </c>
      <c r="J24" s="12">
        <f t="shared" si="3"/>
        <v>80</v>
      </c>
      <c r="K24" s="12">
        <f t="shared" si="4"/>
        <v>80</v>
      </c>
      <c r="L24" s="12">
        <v>80</v>
      </c>
      <c r="M24" s="12"/>
      <c r="N24" s="12"/>
      <c r="O24" s="12"/>
      <c r="P24" s="12"/>
      <c r="Q24" s="12"/>
      <c r="R24" s="12"/>
      <c r="S24" s="12"/>
      <c r="T24" s="12"/>
      <c r="U24" s="12"/>
      <c r="V24" s="12"/>
      <c r="W24" s="12"/>
      <c r="X24" s="12" t="s">
        <v>119</v>
      </c>
      <c r="Y24" s="12" t="s">
        <v>101</v>
      </c>
      <c r="Z24" s="12" t="s">
        <v>101</v>
      </c>
      <c r="AA24" s="12" t="s">
        <v>101</v>
      </c>
      <c r="AB24" s="12" t="s">
        <v>120</v>
      </c>
      <c r="AC24" s="12" t="s">
        <v>120</v>
      </c>
      <c r="AD24" s="12">
        <v>10</v>
      </c>
      <c r="AE24" s="12">
        <v>25</v>
      </c>
      <c r="AF24" s="12">
        <v>65</v>
      </c>
      <c r="AG24" s="12" t="s">
        <v>202</v>
      </c>
      <c r="AH24" s="12" t="s">
        <v>233</v>
      </c>
      <c r="AI24" s="12"/>
    </row>
    <row r="25" ht="92.1" customHeight="1" spans="1:35">
      <c r="A25" s="11" t="s">
        <v>234</v>
      </c>
      <c r="B25" s="12" t="s">
        <v>235</v>
      </c>
      <c r="C25" s="12" t="s">
        <v>236</v>
      </c>
      <c r="D25" s="12" t="s">
        <v>175</v>
      </c>
      <c r="E25" s="12" t="s">
        <v>176</v>
      </c>
      <c r="F25" s="12" t="s">
        <v>123</v>
      </c>
      <c r="G25" s="12" t="s">
        <v>129</v>
      </c>
      <c r="H25" s="12" t="s">
        <v>237</v>
      </c>
      <c r="I25" s="11" t="s">
        <v>238</v>
      </c>
      <c r="J25" s="12">
        <f t="shared" si="3"/>
        <v>10</v>
      </c>
      <c r="K25" s="12">
        <f t="shared" si="4"/>
        <v>10</v>
      </c>
      <c r="L25" s="12">
        <v>10</v>
      </c>
      <c r="M25" s="12"/>
      <c r="N25" s="12"/>
      <c r="O25" s="12"/>
      <c r="P25" s="12"/>
      <c r="Q25" s="12"/>
      <c r="R25" s="12"/>
      <c r="S25" s="12"/>
      <c r="T25" s="12"/>
      <c r="U25" s="12"/>
      <c r="V25" s="12"/>
      <c r="W25" s="12"/>
      <c r="X25" s="12" t="s">
        <v>119</v>
      </c>
      <c r="Y25" s="12" t="s">
        <v>101</v>
      </c>
      <c r="Z25" s="12" t="s">
        <v>101</v>
      </c>
      <c r="AA25" s="12" t="s">
        <v>120</v>
      </c>
      <c r="AB25" s="12" t="s">
        <v>120</v>
      </c>
      <c r="AC25" s="12" t="s">
        <v>120</v>
      </c>
      <c r="AD25" s="12">
        <v>9</v>
      </c>
      <c r="AE25" s="12">
        <v>35</v>
      </c>
      <c r="AF25" s="12">
        <v>64</v>
      </c>
      <c r="AG25" s="12" t="s">
        <v>239</v>
      </c>
      <c r="AH25" s="12" t="s">
        <v>240</v>
      </c>
      <c r="AI25" s="12"/>
    </row>
    <row r="26" ht="92.1" customHeight="1" spans="1:35">
      <c r="A26" s="11" t="s">
        <v>241</v>
      </c>
      <c r="B26" s="12" t="s">
        <v>242</v>
      </c>
      <c r="C26" s="12" t="s">
        <v>243</v>
      </c>
      <c r="D26" s="12" t="s">
        <v>175</v>
      </c>
      <c r="E26" s="12" t="s">
        <v>176</v>
      </c>
      <c r="F26" s="12" t="s">
        <v>123</v>
      </c>
      <c r="G26" s="12" t="s">
        <v>129</v>
      </c>
      <c r="H26" s="12" t="s">
        <v>244</v>
      </c>
      <c r="I26" s="11" t="s">
        <v>245</v>
      </c>
      <c r="J26" s="12">
        <f t="shared" si="3"/>
        <v>5</v>
      </c>
      <c r="K26" s="12">
        <f t="shared" si="4"/>
        <v>5</v>
      </c>
      <c r="L26" s="12">
        <v>5</v>
      </c>
      <c r="M26" s="12"/>
      <c r="N26" s="12"/>
      <c r="O26" s="12"/>
      <c r="P26" s="12"/>
      <c r="Q26" s="12"/>
      <c r="R26" s="12"/>
      <c r="S26" s="12"/>
      <c r="T26" s="12"/>
      <c r="U26" s="12"/>
      <c r="V26" s="12"/>
      <c r="W26" s="12"/>
      <c r="X26" s="12" t="s">
        <v>119</v>
      </c>
      <c r="Y26" s="12" t="s">
        <v>101</v>
      </c>
      <c r="Z26" s="12" t="s">
        <v>101</v>
      </c>
      <c r="AA26" s="12" t="s">
        <v>120</v>
      </c>
      <c r="AB26" s="12" t="s">
        <v>120</v>
      </c>
      <c r="AC26" s="12" t="s">
        <v>120</v>
      </c>
      <c r="AD26" s="12">
        <v>11</v>
      </c>
      <c r="AE26" s="12">
        <v>28</v>
      </c>
      <c r="AF26" s="12">
        <v>28</v>
      </c>
      <c r="AG26" s="12" t="s">
        <v>239</v>
      </c>
      <c r="AH26" s="12" t="s">
        <v>246</v>
      </c>
      <c r="AI26" s="12"/>
    </row>
    <row r="27" ht="92.1" customHeight="1" spans="1:35">
      <c r="A27" s="11" t="s">
        <v>247</v>
      </c>
      <c r="B27" s="12" t="s">
        <v>248</v>
      </c>
      <c r="C27" s="12" t="s">
        <v>249</v>
      </c>
      <c r="D27" s="12" t="s">
        <v>175</v>
      </c>
      <c r="E27" s="12" t="s">
        <v>250</v>
      </c>
      <c r="F27" s="12" t="s">
        <v>123</v>
      </c>
      <c r="G27" s="12" t="s">
        <v>129</v>
      </c>
      <c r="H27" s="12" t="s">
        <v>251</v>
      </c>
      <c r="I27" s="12">
        <v>15929518638</v>
      </c>
      <c r="J27" s="12">
        <f t="shared" si="3"/>
        <v>50</v>
      </c>
      <c r="K27" s="12">
        <f t="shared" si="4"/>
        <v>50</v>
      </c>
      <c r="L27" s="12">
        <v>50</v>
      </c>
      <c r="M27" s="12"/>
      <c r="N27" s="12"/>
      <c r="O27" s="12"/>
      <c r="P27" s="12"/>
      <c r="Q27" s="12"/>
      <c r="R27" s="12"/>
      <c r="S27" s="12"/>
      <c r="T27" s="12"/>
      <c r="U27" s="12"/>
      <c r="V27" s="12"/>
      <c r="W27" s="12"/>
      <c r="X27" s="12" t="s">
        <v>119</v>
      </c>
      <c r="Y27" s="12" t="s">
        <v>101</v>
      </c>
      <c r="Z27" s="12" t="s">
        <v>120</v>
      </c>
      <c r="AA27" s="12" t="s">
        <v>120</v>
      </c>
      <c r="AB27" s="12" t="s">
        <v>120</v>
      </c>
      <c r="AC27" s="12" t="s">
        <v>120</v>
      </c>
      <c r="AD27" s="12">
        <v>11</v>
      </c>
      <c r="AE27" s="12">
        <v>28</v>
      </c>
      <c r="AF27" s="12">
        <v>715</v>
      </c>
      <c r="AG27" s="12" t="s">
        <v>252</v>
      </c>
      <c r="AH27" s="12" t="s">
        <v>253</v>
      </c>
      <c r="AI27" s="12"/>
    </row>
    <row r="28" ht="92.1" customHeight="1" spans="1:35">
      <c r="A28" s="11" t="s">
        <v>254</v>
      </c>
      <c r="B28" s="12" t="s">
        <v>255</v>
      </c>
      <c r="C28" s="12" t="s">
        <v>256</v>
      </c>
      <c r="D28" s="12" t="s">
        <v>127</v>
      </c>
      <c r="E28" s="12" t="s">
        <v>257</v>
      </c>
      <c r="F28" s="12" t="s">
        <v>123</v>
      </c>
      <c r="G28" s="12" t="s">
        <v>127</v>
      </c>
      <c r="H28" s="12" t="s">
        <v>258</v>
      </c>
      <c r="I28" s="12">
        <v>18809158865</v>
      </c>
      <c r="J28" s="12">
        <f t="shared" si="3"/>
        <v>15</v>
      </c>
      <c r="K28" s="12">
        <f t="shared" si="4"/>
        <v>15</v>
      </c>
      <c r="L28" s="12">
        <v>15</v>
      </c>
      <c r="M28" s="12"/>
      <c r="N28" s="12"/>
      <c r="O28" s="12"/>
      <c r="P28" s="12"/>
      <c r="Q28" s="12"/>
      <c r="R28" s="12"/>
      <c r="S28" s="12"/>
      <c r="T28" s="12"/>
      <c r="U28" s="12"/>
      <c r="V28" s="12"/>
      <c r="W28" s="12"/>
      <c r="X28" s="12" t="s">
        <v>119</v>
      </c>
      <c r="Y28" s="12" t="s">
        <v>101</v>
      </c>
      <c r="Z28" s="12" t="s">
        <v>101</v>
      </c>
      <c r="AA28" s="12" t="s">
        <v>101</v>
      </c>
      <c r="AB28" s="12" t="s">
        <v>101</v>
      </c>
      <c r="AC28" s="12" t="s">
        <v>101</v>
      </c>
      <c r="AD28" s="12">
        <v>12</v>
      </c>
      <c r="AE28" s="12">
        <v>53</v>
      </c>
      <c r="AF28" s="12">
        <v>98</v>
      </c>
      <c r="AG28" s="12" t="s">
        <v>259</v>
      </c>
      <c r="AH28" s="12" t="s">
        <v>260</v>
      </c>
      <c r="AI28" s="12"/>
    </row>
    <row r="29" ht="92.1" customHeight="1" spans="1:35">
      <c r="A29" s="11" t="s">
        <v>261</v>
      </c>
      <c r="B29" s="12" t="s">
        <v>262</v>
      </c>
      <c r="C29" s="12" t="s">
        <v>263</v>
      </c>
      <c r="D29" s="12" t="s">
        <v>127</v>
      </c>
      <c r="E29" s="12" t="s">
        <v>264</v>
      </c>
      <c r="F29" s="12" t="s">
        <v>123</v>
      </c>
      <c r="G29" s="12" t="s">
        <v>127</v>
      </c>
      <c r="H29" s="12" t="s">
        <v>258</v>
      </c>
      <c r="I29" s="12">
        <v>18809158865</v>
      </c>
      <c r="J29" s="12">
        <f t="shared" si="3"/>
        <v>50</v>
      </c>
      <c r="K29" s="12">
        <f t="shared" si="4"/>
        <v>50</v>
      </c>
      <c r="L29" s="12">
        <v>50</v>
      </c>
      <c r="M29" s="12"/>
      <c r="N29" s="12"/>
      <c r="O29" s="12"/>
      <c r="P29" s="12"/>
      <c r="Q29" s="12"/>
      <c r="R29" s="12"/>
      <c r="S29" s="12"/>
      <c r="T29" s="12"/>
      <c r="U29" s="12"/>
      <c r="V29" s="12"/>
      <c r="W29" s="12"/>
      <c r="X29" s="12" t="s">
        <v>119</v>
      </c>
      <c r="Y29" s="12" t="s">
        <v>101</v>
      </c>
      <c r="Z29" s="12" t="s">
        <v>101</v>
      </c>
      <c r="AA29" s="12" t="s">
        <v>101</v>
      </c>
      <c r="AB29" s="12" t="s">
        <v>101</v>
      </c>
      <c r="AC29" s="12" t="s">
        <v>101</v>
      </c>
      <c r="AD29" s="12">
        <v>101</v>
      </c>
      <c r="AE29" s="12">
        <v>333</v>
      </c>
      <c r="AF29" s="12">
        <v>969</v>
      </c>
      <c r="AG29" s="12" t="s">
        <v>265</v>
      </c>
      <c r="AH29" s="12" t="s">
        <v>266</v>
      </c>
      <c r="AI29" s="12"/>
    </row>
    <row r="30" s="3" customFormat="1" ht="92.1" customHeight="1" spans="1:35">
      <c r="A30" s="11" t="s">
        <v>267</v>
      </c>
      <c r="B30" s="12" t="s">
        <v>268</v>
      </c>
      <c r="C30" s="12" t="s">
        <v>269</v>
      </c>
      <c r="D30" s="12" t="s">
        <v>155</v>
      </c>
      <c r="E30" s="12" t="s">
        <v>270</v>
      </c>
      <c r="F30" s="12" t="s">
        <v>123</v>
      </c>
      <c r="G30" s="12" t="s">
        <v>155</v>
      </c>
      <c r="H30" s="12" t="s">
        <v>271</v>
      </c>
      <c r="I30" s="12">
        <v>18009158635</v>
      </c>
      <c r="J30" s="12">
        <f t="shared" si="3"/>
        <v>90</v>
      </c>
      <c r="K30" s="12">
        <v>90</v>
      </c>
      <c r="L30" s="12">
        <v>90</v>
      </c>
      <c r="M30" s="12"/>
      <c r="N30" s="12"/>
      <c r="O30" s="12"/>
      <c r="P30" s="12"/>
      <c r="Q30" s="12"/>
      <c r="R30" s="12"/>
      <c r="S30" s="12"/>
      <c r="T30" s="12"/>
      <c r="U30" s="12"/>
      <c r="V30" s="12"/>
      <c r="W30" s="12"/>
      <c r="X30" s="12" t="s">
        <v>119</v>
      </c>
      <c r="Y30" s="12" t="s">
        <v>101</v>
      </c>
      <c r="Z30" s="12" t="s">
        <v>101</v>
      </c>
      <c r="AA30" s="12" t="s">
        <v>101</v>
      </c>
      <c r="AB30" s="12" t="s">
        <v>101</v>
      </c>
      <c r="AC30" s="12" t="s">
        <v>101</v>
      </c>
      <c r="AD30" s="12">
        <v>69</v>
      </c>
      <c r="AE30" s="12">
        <v>186</v>
      </c>
      <c r="AF30" s="12">
        <v>186</v>
      </c>
      <c r="AG30" s="12" t="s">
        <v>265</v>
      </c>
      <c r="AH30" s="12" t="s">
        <v>272</v>
      </c>
      <c r="AI30" s="12"/>
    </row>
    <row r="31" s="4" customFormat="1" ht="92.1" customHeight="1" spans="1:35">
      <c r="A31" s="11" t="s">
        <v>273</v>
      </c>
      <c r="B31" s="12" t="s">
        <v>274</v>
      </c>
      <c r="C31" s="12" t="s">
        <v>275</v>
      </c>
      <c r="D31" s="12" t="s">
        <v>276</v>
      </c>
      <c r="E31" s="12" t="s">
        <v>277</v>
      </c>
      <c r="F31" s="12" t="s">
        <v>123</v>
      </c>
      <c r="G31" s="12" t="s">
        <v>129</v>
      </c>
      <c r="H31" s="12" t="s">
        <v>130</v>
      </c>
      <c r="I31" s="12">
        <v>13909156664</v>
      </c>
      <c r="J31" s="12">
        <f t="shared" si="3"/>
        <v>50</v>
      </c>
      <c r="K31" s="12">
        <v>50</v>
      </c>
      <c r="L31" s="12">
        <v>50</v>
      </c>
      <c r="M31" s="12"/>
      <c r="N31" s="12"/>
      <c r="O31" s="12"/>
      <c r="P31" s="12"/>
      <c r="Q31" s="12"/>
      <c r="R31" s="12"/>
      <c r="S31" s="12"/>
      <c r="T31" s="12"/>
      <c r="U31" s="12"/>
      <c r="V31" s="12"/>
      <c r="W31" s="12"/>
      <c r="X31" s="12" t="s">
        <v>119</v>
      </c>
      <c r="Y31" s="12" t="s">
        <v>101</v>
      </c>
      <c r="Z31" s="12" t="s">
        <v>101</v>
      </c>
      <c r="AA31" s="12" t="s">
        <v>101</v>
      </c>
      <c r="AB31" s="12" t="s">
        <v>101</v>
      </c>
      <c r="AC31" s="12" t="s">
        <v>101</v>
      </c>
      <c r="AD31" s="12">
        <v>20</v>
      </c>
      <c r="AE31" s="12">
        <v>58</v>
      </c>
      <c r="AF31" s="12">
        <v>66</v>
      </c>
      <c r="AG31" s="12" t="s">
        <v>265</v>
      </c>
      <c r="AH31" s="12" t="s">
        <v>278</v>
      </c>
      <c r="AI31" s="12"/>
    </row>
    <row r="32" s="4" customFormat="1" ht="92.1" customHeight="1" spans="1:35">
      <c r="A32" s="11" t="s">
        <v>279</v>
      </c>
      <c r="B32" s="12" t="s">
        <v>280</v>
      </c>
      <c r="C32" s="12" t="s">
        <v>281</v>
      </c>
      <c r="D32" s="12" t="s">
        <v>276</v>
      </c>
      <c r="E32" s="12" t="s">
        <v>282</v>
      </c>
      <c r="F32" s="12" t="s">
        <v>123</v>
      </c>
      <c r="G32" s="12" t="s">
        <v>129</v>
      </c>
      <c r="H32" s="12" t="s">
        <v>130</v>
      </c>
      <c r="I32" s="12">
        <v>13909156664</v>
      </c>
      <c r="J32" s="12">
        <f t="shared" si="3"/>
        <v>50</v>
      </c>
      <c r="K32" s="12">
        <v>50</v>
      </c>
      <c r="L32" s="12">
        <v>50</v>
      </c>
      <c r="M32" s="12"/>
      <c r="N32" s="12"/>
      <c r="O32" s="12"/>
      <c r="P32" s="12"/>
      <c r="Q32" s="12"/>
      <c r="R32" s="12"/>
      <c r="S32" s="12"/>
      <c r="T32" s="12"/>
      <c r="U32" s="12"/>
      <c r="V32" s="12"/>
      <c r="W32" s="12"/>
      <c r="X32" s="12" t="s">
        <v>119</v>
      </c>
      <c r="Y32" s="12" t="s">
        <v>101</v>
      </c>
      <c r="Z32" s="12" t="s">
        <v>120</v>
      </c>
      <c r="AA32" s="12" t="s">
        <v>101</v>
      </c>
      <c r="AB32" s="12" t="s">
        <v>101</v>
      </c>
      <c r="AC32" s="12" t="s">
        <v>101</v>
      </c>
      <c r="AD32" s="12">
        <v>42</v>
      </c>
      <c r="AE32" s="12">
        <v>124</v>
      </c>
      <c r="AF32" s="12">
        <v>200</v>
      </c>
      <c r="AG32" s="12" t="s">
        <v>265</v>
      </c>
      <c r="AH32" s="12" t="s">
        <v>283</v>
      </c>
      <c r="AI32" s="12"/>
    </row>
    <row r="33" s="5" customFormat="1" ht="92.1" customHeight="1" spans="1:42">
      <c r="A33" s="11" t="s">
        <v>284</v>
      </c>
      <c r="B33" s="12" t="s">
        <v>285</v>
      </c>
      <c r="C33" s="12" t="s">
        <v>286</v>
      </c>
      <c r="D33" s="12" t="s">
        <v>276</v>
      </c>
      <c r="E33" s="12" t="s">
        <v>287</v>
      </c>
      <c r="F33" s="12" t="s">
        <v>123</v>
      </c>
      <c r="G33" s="12" t="s">
        <v>129</v>
      </c>
      <c r="H33" s="12" t="s">
        <v>130</v>
      </c>
      <c r="I33" s="12">
        <v>13909156664</v>
      </c>
      <c r="J33" s="12">
        <f t="shared" si="3"/>
        <v>50</v>
      </c>
      <c r="K33" s="12">
        <v>50</v>
      </c>
      <c r="L33" s="7">
        <v>50</v>
      </c>
      <c r="M33" s="12"/>
      <c r="N33" s="12"/>
      <c r="O33" s="12"/>
      <c r="P33" s="12"/>
      <c r="Q33" s="12"/>
      <c r="R33" s="12"/>
      <c r="S33" s="12"/>
      <c r="T33" s="12"/>
      <c r="U33" s="12"/>
      <c r="V33" s="12"/>
      <c r="W33" s="12"/>
      <c r="X33" s="12" t="s">
        <v>119</v>
      </c>
      <c r="Y33" s="12" t="s">
        <v>101</v>
      </c>
      <c r="Z33" s="12" t="s">
        <v>101</v>
      </c>
      <c r="AA33" s="12" t="s">
        <v>101</v>
      </c>
      <c r="AB33" s="12" t="s">
        <v>101</v>
      </c>
      <c r="AC33" s="12" t="s">
        <v>101</v>
      </c>
      <c r="AD33" s="12">
        <v>16</v>
      </c>
      <c r="AE33" s="12">
        <v>62</v>
      </c>
      <c r="AF33" s="12">
        <v>150</v>
      </c>
      <c r="AG33" s="12" t="s">
        <v>265</v>
      </c>
      <c r="AH33" s="12" t="s">
        <v>288</v>
      </c>
      <c r="AI33" s="12"/>
      <c r="AJ33" s="4"/>
      <c r="AK33" s="4"/>
      <c r="AL33" s="4"/>
      <c r="AM33" s="4"/>
      <c r="AN33" s="4"/>
      <c r="AO33" s="4"/>
      <c r="AP33" s="4"/>
    </row>
    <row r="34" s="4" customFormat="1" ht="224" customHeight="1" spans="1:35">
      <c r="A34" s="11" t="s">
        <v>289</v>
      </c>
      <c r="B34" s="12" t="s">
        <v>290</v>
      </c>
      <c r="C34" s="12" t="s">
        <v>291</v>
      </c>
      <c r="D34" s="12" t="s">
        <v>142</v>
      </c>
      <c r="E34" s="12" t="s">
        <v>162</v>
      </c>
      <c r="F34" s="12" t="s">
        <v>123</v>
      </c>
      <c r="G34" s="12" t="s">
        <v>129</v>
      </c>
      <c r="H34" s="12" t="s">
        <v>130</v>
      </c>
      <c r="I34" s="12">
        <v>13909156664</v>
      </c>
      <c r="J34" s="12">
        <f t="shared" si="3"/>
        <v>50</v>
      </c>
      <c r="K34" s="12">
        <v>50</v>
      </c>
      <c r="L34" s="12">
        <v>50</v>
      </c>
      <c r="M34" s="12"/>
      <c r="N34" s="12"/>
      <c r="O34" s="12"/>
      <c r="P34" s="12"/>
      <c r="Q34" s="12"/>
      <c r="R34" s="12"/>
      <c r="S34" s="12"/>
      <c r="T34" s="12"/>
      <c r="U34" s="12"/>
      <c r="V34" s="12"/>
      <c r="W34" s="12"/>
      <c r="X34" s="12" t="s">
        <v>119</v>
      </c>
      <c r="Y34" s="12" t="s">
        <v>101</v>
      </c>
      <c r="Z34" s="12" t="s">
        <v>101</v>
      </c>
      <c r="AA34" s="12" t="s">
        <v>101</v>
      </c>
      <c r="AB34" s="12" t="s">
        <v>101</v>
      </c>
      <c r="AC34" s="12" t="s">
        <v>101</v>
      </c>
      <c r="AD34" s="12">
        <v>30</v>
      </c>
      <c r="AE34" s="12">
        <v>110</v>
      </c>
      <c r="AF34" s="12">
        <v>236</v>
      </c>
      <c r="AG34" s="12" t="s">
        <v>265</v>
      </c>
      <c r="AH34" s="12" t="s">
        <v>292</v>
      </c>
      <c r="AI34" s="12"/>
    </row>
    <row r="35" s="4" customFormat="1" ht="117" customHeight="1" spans="1:35">
      <c r="A35" s="11" t="s">
        <v>293</v>
      </c>
      <c r="B35" s="12" t="s">
        <v>294</v>
      </c>
      <c r="C35" s="12" t="s">
        <v>295</v>
      </c>
      <c r="D35" s="12" t="s">
        <v>127</v>
      </c>
      <c r="E35" s="12" t="s">
        <v>296</v>
      </c>
      <c r="F35" s="12" t="s">
        <v>123</v>
      </c>
      <c r="G35" s="12" t="s">
        <v>129</v>
      </c>
      <c r="H35" s="12" t="s">
        <v>130</v>
      </c>
      <c r="I35" s="12">
        <v>13909156664</v>
      </c>
      <c r="J35" s="12">
        <f t="shared" si="3"/>
        <v>50</v>
      </c>
      <c r="K35" s="12">
        <f t="shared" ref="K35:K46" si="5">SUM(L35:O35)</f>
        <v>50</v>
      </c>
      <c r="L35" s="12">
        <v>50</v>
      </c>
      <c r="M35" s="12"/>
      <c r="N35" s="12"/>
      <c r="O35" s="12"/>
      <c r="P35" s="12"/>
      <c r="Q35" s="12"/>
      <c r="R35" s="12"/>
      <c r="S35" s="12"/>
      <c r="T35" s="12"/>
      <c r="U35" s="12"/>
      <c r="V35" s="12"/>
      <c r="W35" s="12"/>
      <c r="X35" s="12" t="s">
        <v>119</v>
      </c>
      <c r="Y35" s="12" t="s">
        <v>101</v>
      </c>
      <c r="Z35" s="12" t="s">
        <v>101</v>
      </c>
      <c r="AA35" s="12" t="s">
        <v>120</v>
      </c>
      <c r="AB35" s="12" t="s">
        <v>120</v>
      </c>
      <c r="AC35" s="12" t="s">
        <v>120</v>
      </c>
      <c r="AD35" s="12">
        <v>11</v>
      </c>
      <c r="AE35" s="12">
        <v>41</v>
      </c>
      <c r="AF35" s="12">
        <v>265</v>
      </c>
      <c r="AG35" s="12" t="s">
        <v>265</v>
      </c>
      <c r="AH35" s="12" t="s">
        <v>297</v>
      </c>
      <c r="AI35" s="12"/>
    </row>
    <row r="36" s="4" customFormat="1" ht="92.1" customHeight="1" spans="1:35">
      <c r="A36" s="11" t="s">
        <v>298</v>
      </c>
      <c r="B36" s="12" t="s">
        <v>299</v>
      </c>
      <c r="C36" s="12" t="s">
        <v>300</v>
      </c>
      <c r="D36" s="12" t="s">
        <v>127</v>
      </c>
      <c r="E36" s="12" t="s">
        <v>301</v>
      </c>
      <c r="F36" s="12" t="s">
        <v>123</v>
      </c>
      <c r="G36" s="12" t="s">
        <v>129</v>
      </c>
      <c r="H36" s="12" t="s">
        <v>130</v>
      </c>
      <c r="I36" s="12">
        <v>13909156664</v>
      </c>
      <c r="J36" s="12">
        <f t="shared" si="3"/>
        <v>50</v>
      </c>
      <c r="K36" s="12">
        <f t="shared" si="5"/>
        <v>50</v>
      </c>
      <c r="L36" s="12">
        <v>50</v>
      </c>
      <c r="M36" s="12"/>
      <c r="N36" s="12"/>
      <c r="O36" s="12"/>
      <c r="P36" s="12"/>
      <c r="Q36" s="12"/>
      <c r="R36" s="12"/>
      <c r="S36" s="12"/>
      <c r="T36" s="12"/>
      <c r="U36" s="12"/>
      <c r="V36" s="12"/>
      <c r="W36" s="12"/>
      <c r="X36" s="12" t="s">
        <v>119</v>
      </c>
      <c r="Y36" s="12" t="s">
        <v>101</v>
      </c>
      <c r="Z36" s="12" t="s">
        <v>101</v>
      </c>
      <c r="AA36" s="12" t="s">
        <v>101</v>
      </c>
      <c r="AB36" s="12" t="s">
        <v>101</v>
      </c>
      <c r="AC36" s="12" t="s">
        <v>101</v>
      </c>
      <c r="AD36" s="12">
        <v>40</v>
      </c>
      <c r="AE36" s="12">
        <v>122</v>
      </c>
      <c r="AF36" s="12">
        <v>186</v>
      </c>
      <c r="AG36" s="12" t="s">
        <v>265</v>
      </c>
      <c r="AH36" s="12" t="s">
        <v>302</v>
      </c>
      <c r="AI36" s="12"/>
    </row>
    <row r="37" s="4" customFormat="1" ht="92.1" customHeight="1" spans="1:35">
      <c r="A37" s="11" t="s">
        <v>303</v>
      </c>
      <c r="B37" s="12" t="s">
        <v>304</v>
      </c>
      <c r="C37" s="12" t="s">
        <v>305</v>
      </c>
      <c r="D37" s="12" t="s">
        <v>306</v>
      </c>
      <c r="E37" s="12"/>
      <c r="F37" s="12" t="s">
        <v>123</v>
      </c>
      <c r="G37" s="12" t="s">
        <v>129</v>
      </c>
      <c r="H37" s="12" t="s">
        <v>130</v>
      </c>
      <c r="I37" s="12">
        <v>13909156664</v>
      </c>
      <c r="J37" s="12">
        <f t="shared" si="3"/>
        <v>240</v>
      </c>
      <c r="K37" s="12">
        <f t="shared" si="5"/>
        <v>240</v>
      </c>
      <c r="L37" s="12">
        <v>240</v>
      </c>
      <c r="M37" s="12"/>
      <c r="N37" s="12"/>
      <c r="O37" s="12"/>
      <c r="P37" s="12"/>
      <c r="Q37" s="12"/>
      <c r="R37" s="12"/>
      <c r="S37" s="12"/>
      <c r="T37" s="12"/>
      <c r="U37" s="12"/>
      <c r="V37" s="12"/>
      <c r="W37" s="12"/>
      <c r="X37" s="12" t="s">
        <v>119</v>
      </c>
      <c r="Y37" s="12" t="s">
        <v>101</v>
      </c>
      <c r="Z37" s="12" t="s">
        <v>101</v>
      </c>
      <c r="AA37" s="12" t="s">
        <v>120</v>
      </c>
      <c r="AB37" s="12" t="s">
        <v>120</v>
      </c>
      <c r="AC37" s="12" t="s">
        <v>120</v>
      </c>
      <c r="AD37" s="12">
        <v>9</v>
      </c>
      <c r="AE37" s="12">
        <v>24</v>
      </c>
      <c r="AF37" s="12">
        <v>53</v>
      </c>
      <c r="AG37" s="12" t="s">
        <v>265</v>
      </c>
      <c r="AH37" s="12" t="s">
        <v>307</v>
      </c>
      <c r="AI37" s="12"/>
    </row>
    <row r="38" s="4" customFormat="1" ht="92.1" customHeight="1" spans="1:35">
      <c r="A38" s="11" t="s">
        <v>308</v>
      </c>
      <c r="B38" s="12" t="s">
        <v>309</v>
      </c>
      <c r="C38" s="12" t="s">
        <v>310</v>
      </c>
      <c r="D38" s="12" t="s">
        <v>136</v>
      </c>
      <c r="E38" s="12" t="s">
        <v>137</v>
      </c>
      <c r="F38" s="12" t="s">
        <v>123</v>
      </c>
      <c r="G38" s="12" t="s">
        <v>129</v>
      </c>
      <c r="H38" s="12" t="s">
        <v>130</v>
      </c>
      <c r="I38" s="12">
        <v>13909156664</v>
      </c>
      <c r="J38" s="12">
        <f t="shared" si="3"/>
        <v>50</v>
      </c>
      <c r="K38" s="12">
        <f t="shared" si="5"/>
        <v>50</v>
      </c>
      <c r="L38" s="12">
        <v>50</v>
      </c>
      <c r="M38" s="12"/>
      <c r="N38" s="12"/>
      <c r="O38" s="12"/>
      <c r="P38" s="12"/>
      <c r="Q38" s="12"/>
      <c r="R38" s="12"/>
      <c r="S38" s="12"/>
      <c r="T38" s="12"/>
      <c r="U38" s="12"/>
      <c r="V38" s="12"/>
      <c r="W38" s="12"/>
      <c r="X38" s="12" t="s">
        <v>119</v>
      </c>
      <c r="Y38" s="12" t="s">
        <v>101</v>
      </c>
      <c r="Z38" s="12" t="s">
        <v>101</v>
      </c>
      <c r="AA38" s="12" t="s">
        <v>101</v>
      </c>
      <c r="AB38" s="12" t="s">
        <v>101</v>
      </c>
      <c r="AC38" s="12" t="s">
        <v>101</v>
      </c>
      <c r="AD38" s="12">
        <v>66</v>
      </c>
      <c r="AE38" s="12">
        <v>189</v>
      </c>
      <c r="AF38" s="12">
        <v>189</v>
      </c>
      <c r="AG38" s="12" t="s">
        <v>265</v>
      </c>
      <c r="AH38" s="12" t="s">
        <v>311</v>
      </c>
      <c r="AI38" s="12"/>
    </row>
    <row r="39" s="4" customFormat="1" ht="92.1" customHeight="1" spans="1:35">
      <c r="A39" s="11" t="s">
        <v>312</v>
      </c>
      <c r="B39" s="12" t="s">
        <v>313</v>
      </c>
      <c r="C39" s="12" t="s">
        <v>314</v>
      </c>
      <c r="D39" s="12" t="s">
        <v>155</v>
      </c>
      <c r="E39" s="12" t="s">
        <v>315</v>
      </c>
      <c r="F39" s="12" t="s">
        <v>123</v>
      </c>
      <c r="G39" s="12" t="s">
        <v>129</v>
      </c>
      <c r="H39" s="12" t="s">
        <v>130</v>
      </c>
      <c r="I39" s="12">
        <v>13909156664</v>
      </c>
      <c r="J39" s="12">
        <f t="shared" si="3"/>
        <v>50</v>
      </c>
      <c r="K39" s="12">
        <f t="shared" si="5"/>
        <v>50</v>
      </c>
      <c r="L39" s="12">
        <v>50</v>
      </c>
      <c r="M39" s="12"/>
      <c r="N39" s="12"/>
      <c r="O39" s="12"/>
      <c r="P39" s="12"/>
      <c r="Q39" s="12"/>
      <c r="R39" s="12"/>
      <c r="S39" s="12"/>
      <c r="T39" s="12"/>
      <c r="U39" s="12"/>
      <c r="V39" s="12"/>
      <c r="W39" s="12"/>
      <c r="X39" s="12" t="s">
        <v>119</v>
      </c>
      <c r="Y39" s="12" t="s">
        <v>101</v>
      </c>
      <c r="Z39" s="12" t="s">
        <v>101</v>
      </c>
      <c r="AA39" s="12" t="s">
        <v>101</v>
      </c>
      <c r="AB39" s="12" t="s">
        <v>101</v>
      </c>
      <c r="AC39" s="12" t="s">
        <v>101</v>
      </c>
      <c r="AD39" s="12">
        <v>16</v>
      </c>
      <c r="AE39" s="12">
        <v>53</v>
      </c>
      <c r="AF39" s="12">
        <v>120</v>
      </c>
      <c r="AG39" s="12" t="s">
        <v>265</v>
      </c>
      <c r="AH39" s="12" t="s">
        <v>316</v>
      </c>
      <c r="AI39" s="12"/>
    </row>
    <row r="40" s="4" customFormat="1" ht="92.1" customHeight="1" spans="1:35">
      <c r="A40" s="11" t="s">
        <v>317</v>
      </c>
      <c r="B40" s="12" t="s">
        <v>318</v>
      </c>
      <c r="C40" s="17" t="s">
        <v>319</v>
      </c>
      <c r="D40" s="12" t="s">
        <v>175</v>
      </c>
      <c r="E40" s="12" t="s">
        <v>250</v>
      </c>
      <c r="F40" s="12" t="s">
        <v>123</v>
      </c>
      <c r="G40" s="12" t="s">
        <v>129</v>
      </c>
      <c r="H40" s="12" t="s">
        <v>130</v>
      </c>
      <c r="I40" s="12">
        <v>13909156664</v>
      </c>
      <c r="J40" s="12">
        <f t="shared" si="3"/>
        <v>50</v>
      </c>
      <c r="K40" s="12">
        <f t="shared" si="5"/>
        <v>50</v>
      </c>
      <c r="L40" s="12">
        <v>50</v>
      </c>
      <c r="M40" s="12"/>
      <c r="N40" s="12"/>
      <c r="O40" s="12"/>
      <c r="P40" s="12"/>
      <c r="Q40" s="12"/>
      <c r="R40" s="12"/>
      <c r="S40" s="12"/>
      <c r="T40" s="12"/>
      <c r="U40" s="12"/>
      <c r="V40" s="12"/>
      <c r="W40" s="12"/>
      <c r="X40" s="12" t="s">
        <v>119</v>
      </c>
      <c r="Y40" s="12" t="s">
        <v>101</v>
      </c>
      <c r="Z40" s="12" t="s">
        <v>101</v>
      </c>
      <c r="AA40" s="12" t="s">
        <v>101</v>
      </c>
      <c r="AB40" s="12" t="s">
        <v>101</v>
      </c>
      <c r="AC40" s="12" t="s">
        <v>101</v>
      </c>
      <c r="AD40" s="12">
        <v>141</v>
      </c>
      <c r="AE40" s="12">
        <v>510</v>
      </c>
      <c r="AF40" s="12">
        <v>510</v>
      </c>
      <c r="AG40" s="12" t="s">
        <v>265</v>
      </c>
      <c r="AH40" s="12" t="s">
        <v>320</v>
      </c>
      <c r="AI40" s="12"/>
    </row>
    <row r="41" s="4" customFormat="1" ht="92.1" customHeight="1" spans="1:35">
      <c r="A41" s="11" t="s">
        <v>321</v>
      </c>
      <c r="B41" s="12" t="s">
        <v>322</v>
      </c>
      <c r="C41" s="17" t="s">
        <v>323</v>
      </c>
      <c r="D41" s="12" t="s">
        <v>168</v>
      </c>
      <c r="E41" s="12" t="s">
        <v>169</v>
      </c>
      <c r="F41" s="12" t="s">
        <v>123</v>
      </c>
      <c r="G41" s="12" t="s">
        <v>129</v>
      </c>
      <c r="H41" s="12" t="s">
        <v>130</v>
      </c>
      <c r="I41" s="12">
        <v>13909156664</v>
      </c>
      <c r="J41" s="12">
        <f t="shared" si="3"/>
        <v>50</v>
      </c>
      <c r="K41" s="12">
        <f t="shared" si="5"/>
        <v>50</v>
      </c>
      <c r="L41" s="12">
        <v>50</v>
      </c>
      <c r="M41" s="12"/>
      <c r="N41" s="12"/>
      <c r="O41" s="12"/>
      <c r="P41" s="12"/>
      <c r="Q41" s="12"/>
      <c r="R41" s="12"/>
      <c r="S41" s="12"/>
      <c r="T41" s="12"/>
      <c r="U41" s="12"/>
      <c r="V41" s="12"/>
      <c r="W41" s="12"/>
      <c r="X41" s="12" t="s">
        <v>119</v>
      </c>
      <c r="Y41" s="12" t="s">
        <v>101</v>
      </c>
      <c r="Z41" s="12" t="s">
        <v>101</v>
      </c>
      <c r="AA41" s="12" t="s">
        <v>101</v>
      </c>
      <c r="AB41" s="12" t="s">
        <v>101</v>
      </c>
      <c r="AC41" s="12" t="s">
        <v>101</v>
      </c>
      <c r="AD41" s="12">
        <v>10</v>
      </c>
      <c r="AE41" s="12">
        <v>30</v>
      </c>
      <c r="AF41" s="12">
        <v>30</v>
      </c>
      <c r="AG41" s="12" t="s">
        <v>265</v>
      </c>
      <c r="AH41" s="12" t="s">
        <v>324</v>
      </c>
      <c r="AI41" s="12"/>
    </row>
    <row r="42" ht="92.1" customHeight="1" spans="1:35">
      <c r="A42" s="11" t="s">
        <v>325</v>
      </c>
      <c r="B42" s="12" t="s">
        <v>326</v>
      </c>
      <c r="C42" s="12" t="s">
        <v>327</v>
      </c>
      <c r="D42" s="12" t="s">
        <v>136</v>
      </c>
      <c r="E42" s="12" t="s">
        <v>328</v>
      </c>
      <c r="F42" s="12" t="s">
        <v>123</v>
      </c>
      <c r="G42" s="12" t="s">
        <v>129</v>
      </c>
      <c r="H42" s="12" t="s">
        <v>329</v>
      </c>
      <c r="I42" s="12" t="s">
        <v>330</v>
      </c>
      <c r="J42" s="12">
        <f t="shared" si="3"/>
        <v>10</v>
      </c>
      <c r="K42" s="12">
        <f t="shared" si="5"/>
        <v>10</v>
      </c>
      <c r="L42" s="12">
        <v>0</v>
      </c>
      <c r="M42" s="12">
        <v>0</v>
      </c>
      <c r="N42" s="12">
        <v>0</v>
      </c>
      <c r="O42" s="12">
        <v>10</v>
      </c>
      <c r="P42" s="12">
        <v>0</v>
      </c>
      <c r="Q42" s="12">
        <v>0</v>
      </c>
      <c r="R42" s="12">
        <v>0</v>
      </c>
      <c r="S42" s="12">
        <v>0</v>
      </c>
      <c r="T42" s="12">
        <v>0</v>
      </c>
      <c r="U42" s="12">
        <v>0</v>
      </c>
      <c r="V42" s="12">
        <v>0</v>
      </c>
      <c r="W42" s="12"/>
      <c r="X42" s="12" t="s">
        <v>119</v>
      </c>
      <c r="Y42" s="12" t="s">
        <v>101</v>
      </c>
      <c r="Z42" s="12" t="s">
        <v>101</v>
      </c>
      <c r="AA42" s="12" t="s">
        <v>120</v>
      </c>
      <c r="AB42" s="12" t="s">
        <v>120</v>
      </c>
      <c r="AC42" s="12" t="s">
        <v>120</v>
      </c>
      <c r="AD42" s="12">
        <v>50</v>
      </c>
      <c r="AE42" s="12">
        <v>201</v>
      </c>
      <c r="AF42" s="12">
        <v>398</v>
      </c>
      <c r="AG42" s="12" t="s">
        <v>331</v>
      </c>
      <c r="AH42" s="12" t="s">
        <v>332</v>
      </c>
      <c r="AI42" s="12"/>
    </row>
    <row r="43" ht="92.1" customHeight="1" spans="1:35">
      <c r="A43" s="11" t="s">
        <v>333</v>
      </c>
      <c r="B43" s="12" t="s">
        <v>334</v>
      </c>
      <c r="C43" s="12" t="s">
        <v>335</v>
      </c>
      <c r="D43" s="12" t="s">
        <v>136</v>
      </c>
      <c r="E43" s="12" t="s">
        <v>137</v>
      </c>
      <c r="F43" s="12" t="s">
        <v>123</v>
      </c>
      <c r="G43" s="12" t="s">
        <v>129</v>
      </c>
      <c r="H43" s="12" t="s">
        <v>336</v>
      </c>
      <c r="I43" s="12">
        <v>15289251006</v>
      </c>
      <c r="J43" s="12">
        <f t="shared" si="3"/>
        <v>10</v>
      </c>
      <c r="K43" s="12">
        <f t="shared" si="5"/>
        <v>10</v>
      </c>
      <c r="L43" s="12">
        <v>0</v>
      </c>
      <c r="M43" s="12">
        <v>0</v>
      </c>
      <c r="N43" s="12">
        <v>0</v>
      </c>
      <c r="O43" s="12">
        <v>10</v>
      </c>
      <c r="P43" s="12">
        <v>0</v>
      </c>
      <c r="Q43" s="12">
        <v>0</v>
      </c>
      <c r="R43" s="12">
        <v>0</v>
      </c>
      <c r="S43" s="12">
        <v>0</v>
      </c>
      <c r="T43" s="12">
        <v>0</v>
      </c>
      <c r="U43" s="12">
        <v>0</v>
      </c>
      <c r="V43" s="12">
        <v>0</v>
      </c>
      <c r="W43" s="12"/>
      <c r="X43" s="12" t="s">
        <v>119</v>
      </c>
      <c r="Y43" s="12" t="s">
        <v>101</v>
      </c>
      <c r="Z43" s="12" t="s">
        <v>120</v>
      </c>
      <c r="AA43" s="12" t="s">
        <v>120</v>
      </c>
      <c r="AB43" s="12" t="s">
        <v>120</v>
      </c>
      <c r="AC43" s="12" t="s">
        <v>120</v>
      </c>
      <c r="AD43" s="12">
        <v>18</v>
      </c>
      <c r="AE43" s="12">
        <v>45</v>
      </c>
      <c r="AF43" s="12">
        <v>186</v>
      </c>
      <c r="AG43" s="12" t="s">
        <v>337</v>
      </c>
      <c r="AH43" s="12" t="s">
        <v>338</v>
      </c>
      <c r="AI43" s="12"/>
    </row>
    <row r="44" ht="92.1" customHeight="1" spans="1:35">
      <c r="A44" s="11" t="s">
        <v>339</v>
      </c>
      <c r="B44" s="12" t="s">
        <v>340</v>
      </c>
      <c r="C44" s="12" t="s">
        <v>180</v>
      </c>
      <c r="D44" s="12" t="s">
        <v>136</v>
      </c>
      <c r="E44" s="12" t="s">
        <v>181</v>
      </c>
      <c r="F44" s="12" t="s">
        <v>123</v>
      </c>
      <c r="G44" s="12" t="s">
        <v>129</v>
      </c>
      <c r="H44" s="12" t="s">
        <v>341</v>
      </c>
      <c r="I44" s="11" t="s">
        <v>342</v>
      </c>
      <c r="J44" s="12">
        <f t="shared" si="3"/>
        <v>60</v>
      </c>
      <c r="K44" s="12">
        <f t="shared" si="5"/>
        <v>60</v>
      </c>
      <c r="L44" s="12">
        <v>0</v>
      </c>
      <c r="M44" s="12">
        <v>0</v>
      </c>
      <c r="N44" s="12">
        <v>50</v>
      </c>
      <c r="O44" s="12">
        <v>10</v>
      </c>
      <c r="P44" s="12">
        <v>0</v>
      </c>
      <c r="Q44" s="12">
        <v>0</v>
      </c>
      <c r="R44" s="12">
        <v>0</v>
      </c>
      <c r="S44" s="12">
        <v>0</v>
      </c>
      <c r="T44" s="12"/>
      <c r="U44" s="12">
        <v>0</v>
      </c>
      <c r="V44" s="12">
        <v>0</v>
      </c>
      <c r="W44" s="12"/>
      <c r="X44" s="12" t="s">
        <v>119</v>
      </c>
      <c r="Y44" s="12" t="s">
        <v>101</v>
      </c>
      <c r="Z44" s="12" t="s">
        <v>120</v>
      </c>
      <c r="AA44" s="12" t="s">
        <v>120</v>
      </c>
      <c r="AB44" s="12" t="s">
        <v>120</v>
      </c>
      <c r="AC44" s="12" t="s">
        <v>101</v>
      </c>
      <c r="AD44" s="12">
        <v>120</v>
      </c>
      <c r="AE44" s="12">
        <v>335</v>
      </c>
      <c r="AF44" s="12">
        <v>335</v>
      </c>
      <c r="AG44" s="12" t="s">
        <v>343</v>
      </c>
      <c r="AH44" s="12" t="s">
        <v>344</v>
      </c>
      <c r="AI44" s="12"/>
    </row>
    <row r="45" ht="92.1" customHeight="1" spans="1:35">
      <c r="A45" s="11" t="s">
        <v>345</v>
      </c>
      <c r="B45" s="12" t="s">
        <v>346</v>
      </c>
      <c r="C45" s="12" t="s">
        <v>347</v>
      </c>
      <c r="D45" s="12" t="s">
        <v>136</v>
      </c>
      <c r="E45" s="12" t="s">
        <v>348</v>
      </c>
      <c r="F45" s="12" t="s">
        <v>123</v>
      </c>
      <c r="G45" s="12" t="s">
        <v>129</v>
      </c>
      <c r="H45" s="12" t="s">
        <v>349</v>
      </c>
      <c r="I45" s="11" t="s">
        <v>350</v>
      </c>
      <c r="J45" s="12">
        <f t="shared" si="3"/>
        <v>10</v>
      </c>
      <c r="K45" s="12">
        <f t="shared" si="5"/>
        <v>10</v>
      </c>
      <c r="L45" s="12">
        <v>0</v>
      </c>
      <c r="M45" s="12">
        <v>0</v>
      </c>
      <c r="N45" s="12">
        <v>0</v>
      </c>
      <c r="O45" s="12">
        <v>10</v>
      </c>
      <c r="P45" s="12">
        <v>0</v>
      </c>
      <c r="Q45" s="12">
        <v>0</v>
      </c>
      <c r="R45" s="12">
        <v>0</v>
      </c>
      <c r="S45" s="12"/>
      <c r="T45" s="12"/>
      <c r="U45" s="12">
        <v>0</v>
      </c>
      <c r="V45" s="12">
        <v>0</v>
      </c>
      <c r="W45" s="12"/>
      <c r="X45" s="12" t="s">
        <v>119</v>
      </c>
      <c r="Y45" s="12" t="s">
        <v>101</v>
      </c>
      <c r="Z45" s="12" t="s">
        <v>120</v>
      </c>
      <c r="AA45" s="12" t="s">
        <v>101</v>
      </c>
      <c r="AB45" s="12" t="s">
        <v>101</v>
      </c>
      <c r="AC45" s="12" t="s">
        <v>101</v>
      </c>
      <c r="AD45" s="12">
        <v>100</v>
      </c>
      <c r="AE45" s="12">
        <v>322</v>
      </c>
      <c r="AF45" s="12">
        <v>322</v>
      </c>
      <c r="AG45" s="12" t="s">
        <v>351</v>
      </c>
      <c r="AH45" s="12" t="s">
        <v>352</v>
      </c>
      <c r="AI45" s="12"/>
    </row>
    <row r="46" ht="92.1" customHeight="1" spans="1:35">
      <c r="A46" s="11" t="s">
        <v>353</v>
      </c>
      <c r="B46" s="12" t="s">
        <v>354</v>
      </c>
      <c r="C46" s="12" t="s">
        <v>355</v>
      </c>
      <c r="D46" s="12" t="s">
        <v>136</v>
      </c>
      <c r="E46" s="12" t="s">
        <v>348</v>
      </c>
      <c r="F46" s="12" t="s">
        <v>123</v>
      </c>
      <c r="G46" s="12" t="s">
        <v>129</v>
      </c>
      <c r="H46" s="12" t="s">
        <v>356</v>
      </c>
      <c r="I46" s="11" t="s">
        <v>357</v>
      </c>
      <c r="J46" s="12">
        <f t="shared" si="3"/>
        <v>10</v>
      </c>
      <c r="K46" s="12">
        <f t="shared" si="5"/>
        <v>10</v>
      </c>
      <c r="L46" s="12">
        <v>0</v>
      </c>
      <c r="M46" s="12">
        <v>0</v>
      </c>
      <c r="N46" s="12">
        <v>0</v>
      </c>
      <c r="O46" s="12">
        <v>10</v>
      </c>
      <c r="P46" s="12">
        <v>0</v>
      </c>
      <c r="Q46" s="12">
        <v>0</v>
      </c>
      <c r="R46" s="12">
        <v>0</v>
      </c>
      <c r="S46" s="12">
        <v>0</v>
      </c>
      <c r="T46" s="12">
        <v>0</v>
      </c>
      <c r="U46" s="12">
        <v>0</v>
      </c>
      <c r="V46" s="12">
        <v>0</v>
      </c>
      <c r="W46" s="12"/>
      <c r="X46" s="12" t="s">
        <v>119</v>
      </c>
      <c r="Y46" s="12" t="s">
        <v>101</v>
      </c>
      <c r="Z46" s="12" t="s">
        <v>120</v>
      </c>
      <c r="AA46" s="12" t="s">
        <v>120</v>
      </c>
      <c r="AB46" s="12" t="s">
        <v>120</v>
      </c>
      <c r="AC46" s="12" t="s">
        <v>101</v>
      </c>
      <c r="AD46" s="12">
        <v>18</v>
      </c>
      <c r="AE46" s="12">
        <v>68</v>
      </c>
      <c r="AF46" s="12">
        <v>138</v>
      </c>
      <c r="AG46" s="12" t="s">
        <v>358</v>
      </c>
      <c r="AH46" s="12" t="s">
        <v>359</v>
      </c>
      <c r="AI46" s="12"/>
    </row>
    <row r="47" ht="92.1" customHeight="1" spans="1:35">
      <c r="A47" s="11" t="s">
        <v>360</v>
      </c>
      <c r="B47" s="12" t="s">
        <v>361</v>
      </c>
      <c r="C47" s="12" t="s">
        <v>362</v>
      </c>
      <c r="D47" s="12" t="s">
        <v>136</v>
      </c>
      <c r="E47" s="12" t="s">
        <v>348</v>
      </c>
      <c r="F47" s="12" t="s">
        <v>123</v>
      </c>
      <c r="G47" s="12" t="s">
        <v>129</v>
      </c>
      <c r="H47" s="12" t="s">
        <v>363</v>
      </c>
      <c r="I47" s="11" t="s">
        <v>364</v>
      </c>
      <c r="J47" s="12">
        <f t="shared" ref="J47:J70" si="6">K47+P47+Q47+R47+S47+T47+U47+V47+W47</f>
        <v>10</v>
      </c>
      <c r="K47" s="12">
        <f t="shared" ref="K47:K70" si="7">SUM(L47:O47)</f>
        <v>10</v>
      </c>
      <c r="L47" s="12">
        <v>0</v>
      </c>
      <c r="M47" s="12">
        <v>0</v>
      </c>
      <c r="N47" s="12">
        <v>0</v>
      </c>
      <c r="O47" s="12">
        <v>10</v>
      </c>
      <c r="P47" s="12">
        <v>0</v>
      </c>
      <c r="Q47" s="12">
        <v>0</v>
      </c>
      <c r="R47" s="12">
        <v>0</v>
      </c>
      <c r="S47" s="12">
        <v>0</v>
      </c>
      <c r="T47" s="12">
        <v>0</v>
      </c>
      <c r="U47" s="12">
        <v>0</v>
      </c>
      <c r="V47" s="12">
        <v>0</v>
      </c>
      <c r="W47" s="12"/>
      <c r="X47" s="12" t="s">
        <v>119</v>
      </c>
      <c r="Y47" s="12" t="s">
        <v>101</v>
      </c>
      <c r="Z47" s="12" t="s">
        <v>120</v>
      </c>
      <c r="AA47" s="12" t="s">
        <v>120</v>
      </c>
      <c r="AB47" s="12" t="s">
        <v>120</v>
      </c>
      <c r="AC47" s="12" t="s">
        <v>101</v>
      </c>
      <c r="AD47" s="12">
        <v>22</v>
      </c>
      <c r="AE47" s="12">
        <v>81</v>
      </c>
      <c r="AF47" s="12">
        <v>81</v>
      </c>
      <c r="AG47" s="12" t="s">
        <v>358</v>
      </c>
      <c r="AH47" s="12" t="s">
        <v>365</v>
      </c>
      <c r="AI47" s="12"/>
    </row>
    <row r="48" ht="92.1" customHeight="1" spans="1:35">
      <c r="A48" s="11" t="s">
        <v>366</v>
      </c>
      <c r="B48" s="12" t="s">
        <v>367</v>
      </c>
      <c r="C48" s="12" t="s">
        <v>368</v>
      </c>
      <c r="D48" s="12" t="s">
        <v>136</v>
      </c>
      <c r="E48" s="12" t="s">
        <v>348</v>
      </c>
      <c r="F48" s="12" t="s">
        <v>123</v>
      </c>
      <c r="G48" s="12" t="s">
        <v>129</v>
      </c>
      <c r="H48" s="12" t="s">
        <v>369</v>
      </c>
      <c r="I48" s="11" t="s">
        <v>357</v>
      </c>
      <c r="J48" s="12">
        <f t="shared" si="6"/>
        <v>5</v>
      </c>
      <c r="K48" s="12">
        <f t="shared" si="7"/>
        <v>5</v>
      </c>
      <c r="L48" s="12">
        <v>0</v>
      </c>
      <c r="M48" s="12">
        <v>0</v>
      </c>
      <c r="N48" s="12">
        <v>0</v>
      </c>
      <c r="O48" s="12">
        <v>5</v>
      </c>
      <c r="P48" s="12">
        <v>0</v>
      </c>
      <c r="Q48" s="12">
        <v>0</v>
      </c>
      <c r="R48" s="12">
        <v>0</v>
      </c>
      <c r="S48" s="12">
        <v>0</v>
      </c>
      <c r="T48" s="12">
        <v>0</v>
      </c>
      <c r="U48" s="12">
        <v>0</v>
      </c>
      <c r="V48" s="12">
        <v>0</v>
      </c>
      <c r="W48" s="12"/>
      <c r="X48" s="12" t="s">
        <v>119</v>
      </c>
      <c r="Y48" s="12" t="s">
        <v>101</v>
      </c>
      <c r="Z48" s="12" t="s">
        <v>120</v>
      </c>
      <c r="AA48" s="12" t="s">
        <v>101</v>
      </c>
      <c r="AB48" s="12" t="s">
        <v>101</v>
      </c>
      <c r="AC48" s="12" t="s">
        <v>101</v>
      </c>
      <c r="AD48" s="12">
        <v>14</v>
      </c>
      <c r="AE48" s="12">
        <v>40</v>
      </c>
      <c r="AF48" s="12">
        <v>40</v>
      </c>
      <c r="AG48" s="12" t="s">
        <v>358</v>
      </c>
      <c r="AH48" s="12" t="s">
        <v>370</v>
      </c>
      <c r="AI48" s="12"/>
    </row>
    <row r="49" ht="92.1" customHeight="1" spans="1:35">
      <c r="A49" s="11" t="s">
        <v>371</v>
      </c>
      <c r="B49" s="12" t="s">
        <v>372</v>
      </c>
      <c r="C49" s="12" t="s">
        <v>373</v>
      </c>
      <c r="D49" s="12" t="s">
        <v>136</v>
      </c>
      <c r="E49" s="12" t="s">
        <v>348</v>
      </c>
      <c r="F49" s="12" t="s">
        <v>123</v>
      </c>
      <c r="G49" s="12" t="s">
        <v>129</v>
      </c>
      <c r="H49" s="12" t="s">
        <v>374</v>
      </c>
      <c r="I49" s="11" t="s">
        <v>357</v>
      </c>
      <c r="J49" s="12">
        <f t="shared" si="6"/>
        <v>5</v>
      </c>
      <c r="K49" s="12">
        <f t="shared" si="7"/>
        <v>5</v>
      </c>
      <c r="L49" s="12">
        <v>0</v>
      </c>
      <c r="M49" s="12">
        <v>0</v>
      </c>
      <c r="N49" s="12">
        <v>0</v>
      </c>
      <c r="O49" s="12">
        <v>5</v>
      </c>
      <c r="P49" s="12">
        <v>0</v>
      </c>
      <c r="Q49" s="12">
        <v>0</v>
      </c>
      <c r="R49" s="12">
        <v>0</v>
      </c>
      <c r="S49" s="12">
        <v>0</v>
      </c>
      <c r="T49" s="12">
        <v>0</v>
      </c>
      <c r="U49" s="12">
        <v>0</v>
      </c>
      <c r="V49" s="12">
        <v>0</v>
      </c>
      <c r="W49" s="12"/>
      <c r="X49" s="12" t="s">
        <v>119</v>
      </c>
      <c r="Y49" s="12" t="s">
        <v>101</v>
      </c>
      <c r="Z49" s="12" t="s">
        <v>120</v>
      </c>
      <c r="AA49" s="12" t="s">
        <v>101</v>
      </c>
      <c r="AB49" s="12" t="s">
        <v>120</v>
      </c>
      <c r="AC49" s="12" t="s">
        <v>101</v>
      </c>
      <c r="AD49" s="12">
        <v>10</v>
      </c>
      <c r="AE49" s="12">
        <v>34</v>
      </c>
      <c r="AF49" s="12">
        <v>34</v>
      </c>
      <c r="AG49" s="12" t="s">
        <v>358</v>
      </c>
      <c r="AH49" s="12" t="s">
        <v>375</v>
      </c>
      <c r="AI49" s="12"/>
    </row>
    <row r="50" ht="92.1" customHeight="1" spans="1:35">
      <c r="A50" s="11" t="s">
        <v>376</v>
      </c>
      <c r="B50" s="12" t="s">
        <v>377</v>
      </c>
      <c r="C50" s="12" t="s">
        <v>378</v>
      </c>
      <c r="D50" s="12" t="s">
        <v>136</v>
      </c>
      <c r="E50" s="12" t="s">
        <v>348</v>
      </c>
      <c r="F50" s="12" t="s">
        <v>123</v>
      </c>
      <c r="G50" s="12" t="s">
        <v>379</v>
      </c>
      <c r="H50" s="12" t="s">
        <v>380</v>
      </c>
      <c r="I50" s="11" t="s">
        <v>357</v>
      </c>
      <c r="J50" s="12">
        <f t="shared" si="6"/>
        <v>5</v>
      </c>
      <c r="K50" s="12">
        <f t="shared" si="7"/>
        <v>5</v>
      </c>
      <c r="L50" s="12">
        <v>0</v>
      </c>
      <c r="M50" s="12">
        <v>0</v>
      </c>
      <c r="N50" s="12">
        <v>0</v>
      </c>
      <c r="O50" s="12">
        <v>5</v>
      </c>
      <c r="P50" s="12">
        <v>0</v>
      </c>
      <c r="Q50" s="12">
        <v>0</v>
      </c>
      <c r="R50" s="12">
        <v>0</v>
      </c>
      <c r="S50" s="12">
        <v>0</v>
      </c>
      <c r="T50" s="12">
        <v>0</v>
      </c>
      <c r="U50" s="12">
        <v>0</v>
      </c>
      <c r="V50" s="12">
        <v>0</v>
      </c>
      <c r="W50" s="12"/>
      <c r="X50" s="12" t="s">
        <v>119</v>
      </c>
      <c r="Y50" s="12" t="s">
        <v>101</v>
      </c>
      <c r="Z50" s="12" t="s">
        <v>120</v>
      </c>
      <c r="AA50" s="12" t="s">
        <v>120</v>
      </c>
      <c r="AB50" s="12" t="s">
        <v>120</v>
      </c>
      <c r="AC50" s="12" t="s">
        <v>101</v>
      </c>
      <c r="AD50" s="12">
        <v>18</v>
      </c>
      <c r="AE50" s="12">
        <v>96</v>
      </c>
      <c r="AF50" s="12">
        <v>96</v>
      </c>
      <c r="AG50" s="12" t="s">
        <v>358</v>
      </c>
      <c r="AH50" s="12" t="s">
        <v>381</v>
      </c>
      <c r="AI50" s="12"/>
    </row>
    <row r="51" ht="92.1" customHeight="1" spans="1:35">
      <c r="A51" s="11" t="s">
        <v>382</v>
      </c>
      <c r="B51" s="12" t="s">
        <v>383</v>
      </c>
      <c r="C51" s="12" t="s">
        <v>384</v>
      </c>
      <c r="D51" s="12" t="s">
        <v>136</v>
      </c>
      <c r="E51" s="12" t="s">
        <v>385</v>
      </c>
      <c r="F51" s="12" t="s">
        <v>123</v>
      </c>
      <c r="G51" s="12" t="s">
        <v>379</v>
      </c>
      <c r="H51" s="12" t="s">
        <v>386</v>
      </c>
      <c r="I51" s="11">
        <v>15332682058</v>
      </c>
      <c r="J51" s="12">
        <f t="shared" si="6"/>
        <v>5</v>
      </c>
      <c r="K51" s="12">
        <f t="shared" si="7"/>
        <v>5</v>
      </c>
      <c r="L51" s="12">
        <v>0</v>
      </c>
      <c r="M51" s="12">
        <v>0</v>
      </c>
      <c r="N51" s="12">
        <v>0</v>
      </c>
      <c r="O51" s="12">
        <v>5</v>
      </c>
      <c r="P51" s="12">
        <v>0</v>
      </c>
      <c r="Q51" s="12">
        <v>0</v>
      </c>
      <c r="R51" s="12">
        <v>0</v>
      </c>
      <c r="S51" s="12">
        <v>0</v>
      </c>
      <c r="T51" s="12">
        <v>0</v>
      </c>
      <c r="U51" s="12">
        <v>0</v>
      </c>
      <c r="V51" s="12">
        <v>0</v>
      </c>
      <c r="W51" s="12"/>
      <c r="X51" s="12" t="s">
        <v>119</v>
      </c>
      <c r="Y51" s="12" t="s">
        <v>101</v>
      </c>
      <c r="Z51" s="12" t="s">
        <v>120</v>
      </c>
      <c r="AA51" s="12" t="s">
        <v>101</v>
      </c>
      <c r="AB51" s="12" t="s">
        <v>101</v>
      </c>
      <c r="AC51" s="12" t="s">
        <v>120</v>
      </c>
      <c r="AD51" s="12">
        <v>69</v>
      </c>
      <c r="AE51" s="12">
        <v>186</v>
      </c>
      <c r="AF51" s="12">
        <v>859</v>
      </c>
      <c r="AG51" s="12" t="s">
        <v>387</v>
      </c>
      <c r="AH51" s="12" t="s">
        <v>388</v>
      </c>
      <c r="AI51" s="12"/>
    </row>
    <row r="52" ht="92.1" customHeight="1" spans="1:35">
      <c r="A52" s="11" t="s">
        <v>389</v>
      </c>
      <c r="B52" s="12" t="s">
        <v>390</v>
      </c>
      <c r="C52" s="12" t="s">
        <v>391</v>
      </c>
      <c r="D52" s="12" t="s">
        <v>136</v>
      </c>
      <c r="E52" s="12" t="s">
        <v>385</v>
      </c>
      <c r="F52" s="12" t="s">
        <v>123</v>
      </c>
      <c r="G52" s="12" t="s">
        <v>129</v>
      </c>
      <c r="H52" s="12" t="s">
        <v>386</v>
      </c>
      <c r="I52" s="11">
        <v>15332682058</v>
      </c>
      <c r="J52" s="12">
        <f t="shared" si="6"/>
        <v>60</v>
      </c>
      <c r="K52" s="12">
        <f t="shared" si="7"/>
        <v>60</v>
      </c>
      <c r="L52" s="12">
        <v>0</v>
      </c>
      <c r="M52" s="12">
        <v>0</v>
      </c>
      <c r="N52" s="12">
        <v>0</v>
      </c>
      <c r="O52" s="12">
        <v>60</v>
      </c>
      <c r="P52" s="12">
        <v>0</v>
      </c>
      <c r="Q52" s="12">
        <v>0</v>
      </c>
      <c r="R52" s="12">
        <v>0</v>
      </c>
      <c r="S52" s="12">
        <v>0</v>
      </c>
      <c r="T52" s="12">
        <v>0</v>
      </c>
      <c r="U52" s="12">
        <v>0</v>
      </c>
      <c r="V52" s="12">
        <v>0</v>
      </c>
      <c r="W52" s="12"/>
      <c r="X52" s="12" t="s">
        <v>119</v>
      </c>
      <c r="Y52" s="12" t="s">
        <v>101</v>
      </c>
      <c r="Z52" s="12" t="s">
        <v>120</v>
      </c>
      <c r="AA52" s="12" t="s">
        <v>120</v>
      </c>
      <c r="AB52" s="12" t="s">
        <v>120</v>
      </c>
      <c r="AC52" s="12" t="s">
        <v>120</v>
      </c>
      <c r="AD52" s="12">
        <v>69</v>
      </c>
      <c r="AE52" s="12">
        <v>186</v>
      </c>
      <c r="AF52" s="12">
        <v>859</v>
      </c>
      <c r="AG52" s="12" t="s">
        <v>392</v>
      </c>
      <c r="AH52" s="12" t="s">
        <v>393</v>
      </c>
      <c r="AI52" s="12"/>
    </row>
    <row r="53" ht="92.1" customHeight="1" spans="1:35">
      <c r="A53" s="11" t="s">
        <v>394</v>
      </c>
      <c r="B53" s="12" t="s">
        <v>395</v>
      </c>
      <c r="C53" s="12" t="s">
        <v>396</v>
      </c>
      <c r="D53" s="12" t="s">
        <v>136</v>
      </c>
      <c r="E53" s="12" t="s">
        <v>397</v>
      </c>
      <c r="F53" s="12" t="s">
        <v>123</v>
      </c>
      <c r="G53" s="12" t="s">
        <v>129</v>
      </c>
      <c r="H53" s="12" t="s">
        <v>398</v>
      </c>
      <c r="I53" s="11">
        <v>15291510038</v>
      </c>
      <c r="J53" s="12">
        <f t="shared" si="6"/>
        <v>10</v>
      </c>
      <c r="K53" s="12">
        <f t="shared" si="7"/>
        <v>10</v>
      </c>
      <c r="L53" s="12">
        <v>0</v>
      </c>
      <c r="M53" s="12">
        <v>0</v>
      </c>
      <c r="N53" s="12">
        <v>0</v>
      </c>
      <c r="O53" s="12">
        <v>10</v>
      </c>
      <c r="P53" s="12">
        <v>0</v>
      </c>
      <c r="Q53" s="12">
        <v>0</v>
      </c>
      <c r="R53" s="12">
        <v>0</v>
      </c>
      <c r="S53" s="12">
        <v>0</v>
      </c>
      <c r="T53" s="12"/>
      <c r="U53" s="12">
        <v>0</v>
      </c>
      <c r="V53" s="12">
        <v>0</v>
      </c>
      <c r="W53" s="12"/>
      <c r="X53" s="12" t="s">
        <v>119</v>
      </c>
      <c r="Y53" s="12" t="s">
        <v>101</v>
      </c>
      <c r="Z53" s="12" t="s">
        <v>101</v>
      </c>
      <c r="AA53" s="12" t="s">
        <v>101</v>
      </c>
      <c r="AB53" s="12" t="s">
        <v>101</v>
      </c>
      <c r="AC53" s="12" t="s">
        <v>120</v>
      </c>
      <c r="AD53" s="12">
        <v>5</v>
      </c>
      <c r="AE53" s="12">
        <v>9</v>
      </c>
      <c r="AF53" s="12">
        <v>15</v>
      </c>
      <c r="AG53" s="12" t="s">
        <v>399</v>
      </c>
      <c r="AH53" s="12" t="s">
        <v>400</v>
      </c>
      <c r="AI53" s="12"/>
    </row>
    <row r="54" ht="92.1" customHeight="1" spans="1:35">
      <c r="A54" s="11" t="s">
        <v>401</v>
      </c>
      <c r="B54" s="12" t="s">
        <v>402</v>
      </c>
      <c r="C54" s="12" t="s">
        <v>403</v>
      </c>
      <c r="D54" s="12" t="s">
        <v>136</v>
      </c>
      <c r="E54" s="12" t="s">
        <v>397</v>
      </c>
      <c r="F54" s="12" t="s">
        <v>123</v>
      </c>
      <c r="G54" s="12" t="s">
        <v>129</v>
      </c>
      <c r="H54" s="12" t="s">
        <v>404</v>
      </c>
      <c r="I54" s="11">
        <v>15929093588</v>
      </c>
      <c r="J54" s="12">
        <f t="shared" si="6"/>
        <v>10</v>
      </c>
      <c r="K54" s="12">
        <f t="shared" si="7"/>
        <v>10</v>
      </c>
      <c r="L54" s="12">
        <v>0</v>
      </c>
      <c r="M54" s="12">
        <v>0</v>
      </c>
      <c r="N54" s="12">
        <v>0</v>
      </c>
      <c r="O54" s="12">
        <v>10</v>
      </c>
      <c r="P54" s="12">
        <v>0</v>
      </c>
      <c r="Q54" s="12">
        <v>0</v>
      </c>
      <c r="R54" s="12">
        <v>0</v>
      </c>
      <c r="S54" s="12">
        <v>0</v>
      </c>
      <c r="T54" s="12">
        <v>0</v>
      </c>
      <c r="U54" s="12">
        <v>0</v>
      </c>
      <c r="V54" s="12">
        <v>0</v>
      </c>
      <c r="W54" s="12"/>
      <c r="X54" s="12" t="s">
        <v>119</v>
      </c>
      <c r="Y54" s="12" t="s">
        <v>101</v>
      </c>
      <c r="Z54" s="12" t="s">
        <v>101</v>
      </c>
      <c r="AA54" s="12" t="s">
        <v>101</v>
      </c>
      <c r="AB54" s="12" t="s">
        <v>101</v>
      </c>
      <c r="AC54" s="12" t="s">
        <v>120</v>
      </c>
      <c r="AD54" s="12">
        <v>17</v>
      </c>
      <c r="AE54" s="12">
        <v>35</v>
      </c>
      <c r="AF54" s="12">
        <v>60</v>
      </c>
      <c r="AG54" s="12" t="s">
        <v>399</v>
      </c>
      <c r="AH54" s="12" t="s">
        <v>405</v>
      </c>
      <c r="AI54" s="12"/>
    </row>
    <row r="55" ht="92.1" customHeight="1" spans="1:35">
      <c r="A55" s="11" t="s">
        <v>406</v>
      </c>
      <c r="B55" s="12" t="s">
        <v>407</v>
      </c>
      <c r="C55" s="12" t="s">
        <v>408</v>
      </c>
      <c r="D55" s="12" t="s">
        <v>136</v>
      </c>
      <c r="E55" s="12" t="s">
        <v>397</v>
      </c>
      <c r="F55" s="12" t="s">
        <v>123</v>
      </c>
      <c r="G55" s="12" t="s">
        <v>129</v>
      </c>
      <c r="H55" s="12" t="s">
        <v>409</v>
      </c>
      <c r="I55" s="11">
        <v>15591540999</v>
      </c>
      <c r="J55" s="12">
        <f t="shared" si="6"/>
        <v>10</v>
      </c>
      <c r="K55" s="12">
        <f t="shared" si="7"/>
        <v>10</v>
      </c>
      <c r="L55" s="12">
        <v>0</v>
      </c>
      <c r="M55" s="12">
        <v>0</v>
      </c>
      <c r="N55" s="12">
        <v>0</v>
      </c>
      <c r="O55" s="12">
        <v>10</v>
      </c>
      <c r="P55" s="12">
        <v>0</v>
      </c>
      <c r="Q55" s="12">
        <v>0</v>
      </c>
      <c r="R55" s="12">
        <v>0</v>
      </c>
      <c r="S55" s="12">
        <v>0</v>
      </c>
      <c r="T55" s="12">
        <v>0</v>
      </c>
      <c r="U55" s="12">
        <v>0</v>
      </c>
      <c r="V55" s="12">
        <v>0</v>
      </c>
      <c r="W55" s="12"/>
      <c r="X55" s="12" t="s">
        <v>119</v>
      </c>
      <c r="Y55" s="12" t="s">
        <v>101</v>
      </c>
      <c r="Z55" s="12" t="s">
        <v>101</v>
      </c>
      <c r="AA55" s="12" t="s">
        <v>101</v>
      </c>
      <c r="AB55" s="12" t="s">
        <v>101</v>
      </c>
      <c r="AC55" s="12" t="s">
        <v>120</v>
      </c>
      <c r="AD55" s="12">
        <v>9</v>
      </c>
      <c r="AE55" s="12">
        <v>24</v>
      </c>
      <c r="AF55" s="12">
        <v>32</v>
      </c>
      <c r="AG55" s="12" t="s">
        <v>410</v>
      </c>
      <c r="AH55" s="12" t="s">
        <v>411</v>
      </c>
      <c r="AI55" s="12"/>
    </row>
    <row r="56" ht="92.1" customHeight="1" spans="1:35">
      <c r="A56" s="11" t="s">
        <v>412</v>
      </c>
      <c r="B56" s="12" t="s">
        <v>413</v>
      </c>
      <c r="C56" s="12" t="s">
        <v>414</v>
      </c>
      <c r="D56" s="12" t="s">
        <v>136</v>
      </c>
      <c r="E56" s="12" t="s">
        <v>397</v>
      </c>
      <c r="F56" s="12" t="s">
        <v>123</v>
      </c>
      <c r="G56" s="12" t="s">
        <v>129</v>
      </c>
      <c r="H56" s="12" t="s">
        <v>415</v>
      </c>
      <c r="I56" s="11">
        <v>13379157588</v>
      </c>
      <c r="J56" s="12">
        <f t="shared" si="6"/>
        <v>10</v>
      </c>
      <c r="K56" s="12">
        <f t="shared" si="7"/>
        <v>10</v>
      </c>
      <c r="L56" s="12">
        <v>0</v>
      </c>
      <c r="M56" s="12">
        <v>0</v>
      </c>
      <c r="N56" s="12">
        <v>0</v>
      </c>
      <c r="O56" s="12">
        <v>10</v>
      </c>
      <c r="P56" s="12">
        <v>0</v>
      </c>
      <c r="Q56" s="12">
        <v>0</v>
      </c>
      <c r="R56" s="12">
        <v>0</v>
      </c>
      <c r="S56" s="12">
        <v>0</v>
      </c>
      <c r="T56" s="12">
        <v>0</v>
      </c>
      <c r="U56" s="12">
        <v>0</v>
      </c>
      <c r="V56" s="12">
        <v>0</v>
      </c>
      <c r="W56" s="12"/>
      <c r="X56" s="12" t="s">
        <v>119</v>
      </c>
      <c r="Y56" s="12" t="s">
        <v>101</v>
      </c>
      <c r="Z56" s="12" t="s">
        <v>101</v>
      </c>
      <c r="AA56" s="12" t="s">
        <v>101</v>
      </c>
      <c r="AB56" s="12" t="s">
        <v>101</v>
      </c>
      <c r="AC56" s="12" t="s">
        <v>120</v>
      </c>
      <c r="AD56" s="12">
        <v>26</v>
      </c>
      <c r="AE56" s="12">
        <v>50</v>
      </c>
      <c r="AF56" s="12">
        <v>55</v>
      </c>
      <c r="AG56" s="12" t="s">
        <v>416</v>
      </c>
      <c r="AH56" s="12" t="s">
        <v>417</v>
      </c>
      <c r="AI56" s="12"/>
    </row>
    <row r="57" ht="92.1" customHeight="1" spans="1:35">
      <c r="A57" s="11" t="s">
        <v>418</v>
      </c>
      <c r="B57" s="18" t="s">
        <v>419</v>
      </c>
      <c r="C57" s="19" t="s">
        <v>420</v>
      </c>
      <c r="D57" s="12" t="s">
        <v>142</v>
      </c>
      <c r="E57" s="12" t="s">
        <v>421</v>
      </c>
      <c r="F57" s="12" t="s">
        <v>123</v>
      </c>
      <c r="G57" s="12" t="s">
        <v>142</v>
      </c>
      <c r="H57" s="12" t="s">
        <v>422</v>
      </c>
      <c r="I57" s="12">
        <v>15399152800</v>
      </c>
      <c r="J57" s="12">
        <f t="shared" si="6"/>
        <v>30</v>
      </c>
      <c r="K57" s="12">
        <f t="shared" si="7"/>
        <v>30</v>
      </c>
      <c r="L57" s="12">
        <v>30</v>
      </c>
      <c r="M57" s="12"/>
      <c r="N57" s="12"/>
      <c r="O57" s="12"/>
      <c r="P57" s="12"/>
      <c r="Q57" s="12"/>
      <c r="R57" s="12"/>
      <c r="S57" s="12"/>
      <c r="T57" s="12"/>
      <c r="U57" s="12"/>
      <c r="V57" s="12"/>
      <c r="W57" s="12"/>
      <c r="X57" s="12" t="s">
        <v>119</v>
      </c>
      <c r="Y57" s="12" t="s">
        <v>101</v>
      </c>
      <c r="Z57" s="12" t="s">
        <v>101</v>
      </c>
      <c r="AA57" s="12" t="s">
        <v>101</v>
      </c>
      <c r="AB57" s="12" t="s">
        <v>101</v>
      </c>
      <c r="AC57" s="12" t="s">
        <v>120</v>
      </c>
      <c r="AD57" s="12">
        <v>87</v>
      </c>
      <c r="AE57" s="12">
        <v>239</v>
      </c>
      <c r="AF57" s="12">
        <v>389</v>
      </c>
      <c r="AG57" s="16" t="s">
        <v>423</v>
      </c>
      <c r="AH57" s="12" t="s">
        <v>424</v>
      </c>
      <c r="AI57" s="12"/>
    </row>
    <row r="58" ht="92.1" customHeight="1" spans="1:35">
      <c r="A58" s="11" t="s">
        <v>425</v>
      </c>
      <c r="B58" s="15" t="s">
        <v>426</v>
      </c>
      <c r="C58" s="12" t="s">
        <v>427</v>
      </c>
      <c r="D58" s="12" t="s">
        <v>142</v>
      </c>
      <c r="E58" s="12" t="s">
        <v>428</v>
      </c>
      <c r="F58" s="12" t="s">
        <v>123</v>
      </c>
      <c r="G58" s="12" t="s">
        <v>142</v>
      </c>
      <c r="H58" s="12" t="s">
        <v>422</v>
      </c>
      <c r="I58" s="12">
        <v>15399152800</v>
      </c>
      <c r="J58" s="12">
        <f t="shared" si="6"/>
        <v>50</v>
      </c>
      <c r="K58" s="12">
        <f t="shared" si="7"/>
        <v>50</v>
      </c>
      <c r="L58" s="12">
        <v>50</v>
      </c>
      <c r="M58" s="12"/>
      <c r="N58" s="12"/>
      <c r="O58" s="12"/>
      <c r="P58" s="12"/>
      <c r="Q58" s="12"/>
      <c r="R58" s="12"/>
      <c r="S58" s="12"/>
      <c r="T58" s="12"/>
      <c r="U58" s="12"/>
      <c r="V58" s="12"/>
      <c r="W58" s="12"/>
      <c r="X58" s="12" t="s">
        <v>119</v>
      </c>
      <c r="Y58" s="12" t="s">
        <v>101</v>
      </c>
      <c r="Z58" s="12" t="s">
        <v>120</v>
      </c>
      <c r="AA58" s="12" t="s">
        <v>101</v>
      </c>
      <c r="AB58" s="12" t="s">
        <v>101</v>
      </c>
      <c r="AC58" s="12" t="s">
        <v>120</v>
      </c>
      <c r="AD58" s="12">
        <v>146</v>
      </c>
      <c r="AE58" s="12">
        <v>421</v>
      </c>
      <c r="AF58" s="12">
        <v>1990</v>
      </c>
      <c r="AG58" s="12" t="s">
        <v>429</v>
      </c>
      <c r="AH58" s="12" t="s">
        <v>430</v>
      </c>
      <c r="AI58" s="12"/>
    </row>
    <row r="59" ht="92.1" customHeight="1" spans="1:35">
      <c r="A59" s="11" t="s">
        <v>431</v>
      </c>
      <c r="B59" s="18" t="s">
        <v>432</v>
      </c>
      <c r="C59" s="12" t="s">
        <v>433</v>
      </c>
      <c r="D59" s="12" t="s">
        <v>142</v>
      </c>
      <c r="E59" s="12" t="s">
        <v>162</v>
      </c>
      <c r="F59" s="12" t="s">
        <v>123</v>
      </c>
      <c r="G59" s="12" t="s">
        <v>142</v>
      </c>
      <c r="H59" s="12" t="s">
        <v>422</v>
      </c>
      <c r="I59" s="12">
        <v>15399152800</v>
      </c>
      <c r="J59" s="12">
        <f t="shared" si="6"/>
        <v>18</v>
      </c>
      <c r="K59" s="12">
        <f t="shared" si="7"/>
        <v>18</v>
      </c>
      <c r="L59" s="12">
        <v>18</v>
      </c>
      <c r="M59" s="12"/>
      <c r="N59" s="12"/>
      <c r="O59" s="12"/>
      <c r="P59" s="12"/>
      <c r="Q59" s="12"/>
      <c r="R59" s="12"/>
      <c r="S59" s="12"/>
      <c r="T59" s="12"/>
      <c r="U59" s="12"/>
      <c r="V59" s="12"/>
      <c r="W59" s="12"/>
      <c r="X59" s="12" t="s">
        <v>119</v>
      </c>
      <c r="Y59" s="12" t="s">
        <v>101</v>
      </c>
      <c r="Z59" s="12" t="s">
        <v>101</v>
      </c>
      <c r="AA59" s="12" t="s">
        <v>101</v>
      </c>
      <c r="AB59" s="12" t="s">
        <v>101</v>
      </c>
      <c r="AC59" s="12" t="s">
        <v>120</v>
      </c>
      <c r="AD59" s="12">
        <v>70</v>
      </c>
      <c r="AE59" s="12">
        <v>112</v>
      </c>
      <c r="AF59" s="12">
        <v>356</v>
      </c>
      <c r="AG59" s="12" t="s">
        <v>434</v>
      </c>
      <c r="AH59" s="12" t="s">
        <v>435</v>
      </c>
      <c r="AI59" s="12"/>
    </row>
    <row r="60" ht="92.1" customHeight="1" spans="1:35">
      <c r="A60" s="11" t="s">
        <v>436</v>
      </c>
      <c r="B60" s="18" t="s">
        <v>437</v>
      </c>
      <c r="C60" s="19" t="s">
        <v>438</v>
      </c>
      <c r="D60" s="12" t="s">
        <v>142</v>
      </c>
      <c r="E60" s="12" t="s">
        <v>439</v>
      </c>
      <c r="F60" s="12" t="s">
        <v>123</v>
      </c>
      <c r="G60" s="12" t="s">
        <v>142</v>
      </c>
      <c r="H60" s="12" t="s">
        <v>422</v>
      </c>
      <c r="I60" s="12">
        <v>15399152800</v>
      </c>
      <c r="J60" s="12">
        <f t="shared" si="6"/>
        <v>50</v>
      </c>
      <c r="K60" s="12">
        <f t="shared" si="7"/>
        <v>50</v>
      </c>
      <c r="L60" s="12"/>
      <c r="M60" s="12"/>
      <c r="N60" s="12"/>
      <c r="O60" s="12">
        <v>50</v>
      </c>
      <c r="P60" s="12"/>
      <c r="Q60" s="12"/>
      <c r="R60" s="12"/>
      <c r="S60" s="12"/>
      <c r="T60" s="12"/>
      <c r="U60" s="12"/>
      <c r="V60" s="12"/>
      <c r="W60" s="12"/>
      <c r="X60" s="12" t="s">
        <v>119</v>
      </c>
      <c r="Y60" s="12" t="s">
        <v>101</v>
      </c>
      <c r="Z60" s="12" t="s">
        <v>101</v>
      </c>
      <c r="AA60" s="12" t="s">
        <v>120</v>
      </c>
      <c r="AB60" s="12" t="s">
        <v>120</v>
      </c>
      <c r="AC60" s="12" t="s">
        <v>101</v>
      </c>
      <c r="AD60" s="12">
        <v>10</v>
      </c>
      <c r="AE60" s="12">
        <v>15</v>
      </c>
      <c r="AF60" s="12">
        <v>15</v>
      </c>
      <c r="AG60" s="12" t="s">
        <v>440</v>
      </c>
      <c r="AH60" s="12" t="s">
        <v>440</v>
      </c>
      <c r="AI60" s="12"/>
    </row>
    <row r="61" ht="92.1" customHeight="1" spans="1:35">
      <c r="A61" s="11" t="s">
        <v>441</v>
      </c>
      <c r="B61" s="20" t="s">
        <v>442</v>
      </c>
      <c r="C61" s="19" t="s">
        <v>443</v>
      </c>
      <c r="D61" s="12" t="s">
        <v>142</v>
      </c>
      <c r="E61" s="12" t="s">
        <v>439</v>
      </c>
      <c r="F61" s="12" t="s">
        <v>123</v>
      </c>
      <c r="G61" s="12" t="s">
        <v>142</v>
      </c>
      <c r="H61" s="12" t="s">
        <v>422</v>
      </c>
      <c r="I61" s="12">
        <v>15399152800</v>
      </c>
      <c r="J61" s="12">
        <f t="shared" si="6"/>
        <v>10</v>
      </c>
      <c r="K61" s="12">
        <f t="shared" si="7"/>
        <v>10</v>
      </c>
      <c r="L61" s="12"/>
      <c r="M61" s="12"/>
      <c r="N61" s="12"/>
      <c r="O61" s="12">
        <v>10</v>
      </c>
      <c r="P61" s="12"/>
      <c r="Q61" s="12"/>
      <c r="R61" s="12"/>
      <c r="S61" s="12"/>
      <c r="T61" s="12"/>
      <c r="U61" s="12"/>
      <c r="V61" s="12"/>
      <c r="W61" s="12"/>
      <c r="X61" s="12" t="s">
        <v>119</v>
      </c>
      <c r="Y61" s="12" t="s">
        <v>101</v>
      </c>
      <c r="Z61" s="12" t="s">
        <v>101</v>
      </c>
      <c r="AA61" s="12" t="s">
        <v>120</v>
      </c>
      <c r="AB61" s="12" t="s">
        <v>120</v>
      </c>
      <c r="AC61" s="12" t="s">
        <v>120</v>
      </c>
      <c r="AD61" s="12">
        <v>10</v>
      </c>
      <c r="AE61" s="12">
        <v>21</v>
      </c>
      <c r="AF61" s="12">
        <v>21</v>
      </c>
      <c r="AG61" s="12" t="s">
        <v>444</v>
      </c>
      <c r="AH61" s="12" t="s">
        <v>445</v>
      </c>
      <c r="AI61" s="12"/>
    </row>
    <row r="62" ht="92.1" customHeight="1" spans="1:35">
      <c r="A62" s="11" t="s">
        <v>446</v>
      </c>
      <c r="B62" s="20" t="s">
        <v>447</v>
      </c>
      <c r="C62" s="19" t="s">
        <v>448</v>
      </c>
      <c r="D62" s="12" t="s">
        <v>142</v>
      </c>
      <c r="E62" s="12" t="s">
        <v>439</v>
      </c>
      <c r="F62" s="12" t="s">
        <v>123</v>
      </c>
      <c r="G62" s="12" t="s">
        <v>142</v>
      </c>
      <c r="H62" s="12" t="s">
        <v>422</v>
      </c>
      <c r="I62" s="12">
        <v>15399152800</v>
      </c>
      <c r="J62" s="12">
        <f t="shared" si="6"/>
        <v>10</v>
      </c>
      <c r="K62" s="12">
        <f t="shared" si="7"/>
        <v>10</v>
      </c>
      <c r="L62" s="12"/>
      <c r="M62" s="12"/>
      <c r="N62" s="12"/>
      <c r="O62" s="12">
        <v>10</v>
      </c>
      <c r="P62" s="12"/>
      <c r="Q62" s="12"/>
      <c r="R62" s="12"/>
      <c r="S62" s="12"/>
      <c r="T62" s="12"/>
      <c r="U62" s="12"/>
      <c r="V62" s="12"/>
      <c r="W62" s="12"/>
      <c r="X62" s="12" t="s">
        <v>119</v>
      </c>
      <c r="Y62" s="12" t="s">
        <v>101</v>
      </c>
      <c r="Z62" s="12" t="s">
        <v>101</v>
      </c>
      <c r="AA62" s="12" t="s">
        <v>120</v>
      </c>
      <c r="AB62" s="12" t="s">
        <v>120</v>
      </c>
      <c r="AC62" s="12" t="s">
        <v>120</v>
      </c>
      <c r="AD62" s="12">
        <v>9</v>
      </c>
      <c r="AE62" s="12">
        <v>25</v>
      </c>
      <c r="AF62" s="12">
        <v>25</v>
      </c>
      <c r="AG62" s="12" t="s">
        <v>449</v>
      </c>
      <c r="AH62" s="12" t="s">
        <v>450</v>
      </c>
      <c r="AI62" s="12"/>
    </row>
    <row r="63" ht="92.1" customHeight="1" spans="1:35">
      <c r="A63" s="11" t="s">
        <v>451</v>
      </c>
      <c r="B63" s="15" t="s">
        <v>452</v>
      </c>
      <c r="C63" s="12" t="s">
        <v>453</v>
      </c>
      <c r="D63" s="12" t="s">
        <v>142</v>
      </c>
      <c r="E63" s="12" t="s">
        <v>439</v>
      </c>
      <c r="F63" s="12" t="s">
        <v>123</v>
      </c>
      <c r="G63" s="12" t="s">
        <v>142</v>
      </c>
      <c r="H63" s="12" t="s">
        <v>422</v>
      </c>
      <c r="I63" s="12">
        <v>15399152800</v>
      </c>
      <c r="J63" s="12">
        <f t="shared" si="6"/>
        <v>15</v>
      </c>
      <c r="K63" s="12">
        <f t="shared" si="7"/>
        <v>15</v>
      </c>
      <c r="L63" s="21"/>
      <c r="M63" s="12"/>
      <c r="N63" s="12"/>
      <c r="O63" s="21">
        <v>15</v>
      </c>
      <c r="P63" s="12"/>
      <c r="Q63" s="12"/>
      <c r="R63" s="12"/>
      <c r="S63" s="12"/>
      <c r="T63" s="12"/>
      <c r="U63" s="12"/>
      <c r="V63" s="12"/>
      <c r="W63" s="21"/>
      <c r="X63" s="12" t="s">
        <v>119</v>
      </c>
      <c r="Y63" s="12" t="s">
        <v>101</v>
      </c>
      <c r="Z63" s="12" t="s">
        <v>101</v>
      </c>
      <c r="AA63" s="12" t="s">
        <v>120</v>
      </c>
      <c r="AB63" s="12" t="s">
        <v>120</v>
      </c>
      <c r="AC63" s="12" t="s">
        <v>120</v>
      </c>
      <c r="AD63" s="12">
        <v>17</v>
      </c>
      <c r="AE63" s="12">
        <v>69</v>
      </c>
      <c r="AF63" s="12">
        <v>69</v>
      </c>
      <c r="AG63" s="12" t="s">
        <v>454</v>
      </c>
      <c r="AH63" s="12" t="s">
        <v>455</v>
      </c>
      <c r="AI63" s="12"/>
    </row>
    <row r="64" ht="92.1" customHeight="1" spans="1:35">
      <c r="A64" s="11" t="s">
        <v>456</v>
      </c>
      <c r="B64" s="15" t="s">
        <v>457</v>
      </c>
      <c r="C64" s="12" t="s">
        <v>458</v>
      </c>
      <c r="D64" s="12" t="s">
        <v>142</v>
      </c>
      <c r="E64" s="12" t="s">
        <v>459</v>
      </c>
      <c r="F64" s="12" t="s">
        <v>123</v>
      </c>
      <c r="G64" s="12" t="s">
        <v>142</v>
      </c>
      <c r="H64" s="12" t="s">
        <v>422</v>
      </c>
      <c r="I64" s="12">
        <v>15399152800</v>
      </c>
      <c r="J64" s="12">
        <f t="shared" si="6"/>
        <v>40</v>
      </c>
      <c r="K64" s="12">
        <f t="shared" si="7"/>
        <v>40</v>
      </c>
      <c r="L64" s="12">
        <v>40</v>
      </c>
      <c r="M64" s="12"/>
      <c r="N64" s="12"/>
      <c r="O64" s="12"/>
      <c r="P64" s="12"/>
      <c r="Q64" s="12"/>
      <c r="R64" s="12"/>
      <c r="S64" s="12"/>
      <c r="T64" s="12"/>
      <c r="U64" s="12"/>
      <c r="V64" s="12"/>
      <c r="W64" s="12"/>
      <c r="X64" s="12" t="s">
        <v>119</v>
      </c>
      <c r="Y64" s="12" t="s">
        <v>101</v>
      </c>
      <c r="Z64" s="12" t="s">
        <v>101</v>
      </c>
      <c r="AA64" s="12" t="s">
        <v>101</v>
      </c>
      <c r="AB64" s="12" t="s">
        <v>101</v>
      </c>
      <c r="AC64" s="12" t="s">
        <v>120</v>
      </c>
      <c r="AD64" s="12">
        <v>6</v>
      </c>
      <c r="AE64" s="12">
        <v>20</v>
      </c>
      <c r="AF64" s="12">
        <v>20</v>
      </c>
      <c r="AG64" s="12" t="s">
        <v>460</v>
      </c>
      <c r="AH64" s="12" t="s">
        <v>461</v>
      </c>
      <c r="AI64" s="12"/>
    </row>
    <row r="65" s="4" customFormat="1" ht="92.1" customHeight="1" spans="1:35">
      <c r="A65" s="11" t="s">
        <v>462</v>
      </c>
      <c r="B65" s="15" t="s">
        <v>463</v>
      </c>
      <c r="C65" s="12" t="s">
        <v>464</v>
      </c>
      <c r="D65" s="12" t="s">
        <v>142</v>
      </c>
      <c r="E65" s="12" t="s">
        <v>459</v>
      </c>
      <c r="F65" s="12" t="s">
        <v>123</v>
      </c>
      <c r="G65" s="12" t="s">
        <v>142</v>
      </c>
      <c r="H65" s="12" t="s">
        <v>422</v>
      </c>
      <c r="I65" s="12">
        <v>15399152800</v>
      </c>
      <c r="J65" s="12">
        <f t="shared" si="6"/>
        <v>45</v>
      </c>
      <c r="K65" s="12">
        <f t="shared" si="7"/>
        <v>45</v>
      </c>
      <c r="L65" s="12">
        <v>45</v>
      </c>
      <c r="M65" s="12"/>
      <c r="N65" s="12"/>
      <c r="O65" s="12"/>
      <c r="P65" s="12"/>
      <c r="Q65" s="12"/>
      <c r="R65" s="12"/>
      <c r="S65" s="12"/>
      <c r="T65" s="12"/>
      <c r="U65" s="12"/>
      <c r="V65" s="12"/>
      <c r="W65" s="12"/>
      <c r="X65" s="12" t="s">
        <v>119</v>
      </c>
      <c r="Y65" s="12" t="s">
        <v>101</v>
      </c>
      <c r="Z65" s="12" t="s">
        <v>101</v>
      </c>
      <c r="AA65" s="12" t="s">
        <v>101</v>
      </c>
      <c r="AB65" s="12" t="s">
        <v>101</v>
      </c>
      <c r="AC65" s="12" t="s">
        <v>120</v>
      </c>
      <c r="AD65" s="12">
        <v>5</v>
      </c>
      <c r="AE65" s="12">
        <v>19</v>
      </c>
      <c r="AF65" s="12">
        <v>19</v>
      </c>
      <c r="AG65" s="12" t="s">
        <v>465</v>
      </c>
      <c r="AH65" s="12" t="s">
        <v>466</v>
      </c>
      <c r="AI65" s="12"/>
    </row>
    <row r="66" ht="92.1" customHeight="1" spans="1:35">
      <c r="A66" s="11" t="s">
        <v>467</v>
      </c>
      <c r="B66" s="15" t="s">
        <v>468</v>
      </c>
      <c r="C66" s="12" t="s">
        <v>469</v>
      </c>
      <c r="D66" s="12" t="s">
        <v>142</v>
      </c>
      <c r="E66" s="12" t="s">
        <v>459</v>
      </c>
      <c r="F66" s="12" t="s">
        <v>123</v>
      </c>
      <c r="G66" s="12" t="s">
        <v>142</v>
      </c>
      <c r="H66" s="12" t="s">
        <v>422</v>
      </c>
      <c r="I66" s="12">
        <v>15399152800</v>
      </c>
      <c r="J66" s="12">
        <f t="shared" si="6"/>
        <v>50</v>
      </c>
      <c r="K66" s="12">
        <f t="shared" si="7"/>
        <v>50</v>
      </c>
      <c r="L66" s="12">
        <v>50</v>
      </c>
      <c r="M66" s="12"/>
      <c r="N66" s="12"/>
      <c r="O66" s="12"/>
      <c r="P66" s="12"/>
      <c r="Q66" s="12"/>
      <c r="R66" s="12"/>
      <c r="S66" s="12"/>
      <c r="T66" s="12"/>
      <c r="U66" s="12"/>
      <c r="V66" s="12"/>
      <c r="W66" s="12"/>
      <c r="X66" s="12" t="s">
        <v>119</v>
      </c>
      <c r="Y66" s="12" t="s">
        <v>101</v>
      </c>
      <c r="Z66" s="12" t="s">
        <v>101</v>
      </c>
      <c r="AA66" s="12" t="s">
        <v>101</v>
      </c>
      <c r="AB66" s="12" t="s">
        <v>101</v>
      </c>
      <c r="AC66" s="12" t="s">
        <v>120</v>
      </c>
      <c r="AD66" s="12">
        <v>129</v>
      </c>
      <c r="AE66" s="12">
        <v>373</v>
      </c>
      <c r="AF66" s="12">
        <v>373</v>
      </c>
      <c r="AG66" s="12" t="s">
        <v>470</v>
      </c>
      <c r="AH66" s="12" t="s">
        <v>471</v>
      </c>
      <c r="AI66" s="12"/>
    </row>
    <row r="67" s="4" customFormat="1" ht="92.1" customHeight="1" spans="1:42">
      <c r="A67" s="11" t="s">
        <v>472</v>
      </c>
      <c r="B67" s="15" t="s">
        <v>473</v>
      </c>
      <c r="C67" s="12" t="s">
        <v>474</v>
      </c>
      <c r="D67" s="12" t="s">
        <v>142</v>
      </c>
      <c r="E67" s="12" t="s">
        <v>439</v>
      </c>
      <c r="F67" s="12" t="s">
        <v>123</v>
      </c>
      <c r="G67" s="12" t="s">
        <v>142</v>
      </c>
      <c r="H67" s="12" t="s">
        <v>422</v>
      </c>
      <c r="I67" s="12">
        <v>15399152800</v>
      </c>
      <c r="J67" s="12">
        <f t="shared" si="6"/>
        <v>20</v>
      </c>
      <c r="K67" s="12">
        <f t="shared" si="7"/>
        <v>20</v>
      </c>
      <c r="L67" s="12"/>
      <c r="M67" s="12"/>
      <c r="N67" s="12"/>
      <c r="O67" s="12">
        <v>20</v>
      </c>
      <c r="P67" s="12"/>
      <c r="Q67" s="12"/>
      <c r="R67" s="12"/>
      <c r="S67" s="12"/>
      <c r="T67" s="12"/>
      <c r="U67" s="12"/>
      <c r="V67" s="12"/>
      <c r="W67" s="12"/>
      <c r="X67" s="12" t="s">
        <v>119</v>
      </c>
      <c r="Y67" s="12" t="s">
        <v>101</v>
      </c>
      <c r="Z67" s="12" t="s">
        <v>101</v>
      </c>
      <c r="AA67" s="12" t="s">
        <v>101</v>
      </c>
      <c r="AB67" s="12" t="s">
        <v>101</v>
      </c>
      <c r="AC67" s="12" t="s">
        <v>120</v>
      </c>
      <c r="AD67" s="12">
        <v>30</v>
      </c>
      <c r="AE67" s="12">
        <v>122</v>
      </c>
      <c r="AF67" s="12">
        <v>122</v>
      </c>
      <c r="AG67" s="12" t="s">
        <v>475</v>
      </c>
      <c r="AH67" s="12" t="s">
        <v>476</v>
      </c>
      <c r="AI67" s="12"/>
      <c r="AJ67" s="5"/>
      <c r="AK67" s="5"/>
      <c r="AL67" s="5"/>
      <c r="AM67" s="5"/>
      <c r="AN67" s="5"/>
      <c r="AO67" s="5"/>
      <c r="AP67" s="5"/>
    </row>
    <row r="68" ht="92.1" customHeight="1" spans="1:35">
      <c r="A68" s="11" t="s">
        <v>477</v>
      </c>
      <c r="B68" s="15" t="s">
        <v>478</v>
      </c>
      <c r="C68" s="12" t="s">
        <v>479</v>
      </c>
      <c r="D68" s="12" t="s">
        <v>142</v>
      </c>
      <c r="E68" s="12" t="s">
        <v>428</v>
      </c>
      <c r="F68" s="12" t="s">
        <v>123</v>
      </c>
      <c r="G68" s="12" t="s">
        <v>142</v>
      </c>
      <c r="H68" s="12" t="s">
        <v>422</v>
      </c>
      <c r="I68" s="12">
        <v>15399152800</v>
      </c>
      <c r="J68" s="12">
        <f t="shared" si="6"/>
        <v>10</v>
      </c>
      <c r="K68" s="12">
        <f t="shared" si="7"/>
        <v>10</v>
      </c>
      <c r="L68" s="12"/>
      <c r="M68" s="12"/>
      <c r="N68" s="12"/>
      <c r="O68" s="12">
        <v>10</v>
      </c>
      <c r="P68" s="12"/>
      <c r="Q68" s="12"/>
      <c r="R68" s="12"/>
      <c r="S68" s="12"/>
      <c r="T68" s="12"/>
      <c r="U68" s="12"/>
      <c r="V68" s="12"/>
      <c r="W68" s="12"/>
      <c r="X68" s="12" t="s">
        <v>119</v>
      </c>
      <c r="Y68" s="12" t="s">
        <v>101</v>
      </c>
      <c r="Z68" s="12" t="s">
        <v>120</v>
      </c>
      <c r="AA68" s="12" t="s">
        <v>120</v>
      </c>
      <c r="AB68" s="12" t="s">
        <v>120</v>
      </c>
      <c r="AC68" s="12" t="s">
        <v>120</v>
      </c>
      <c r="AD68" s="12">
        <v>5</v>
      </c>
      <c r="AE68" s="12">
        <v>12</v>
      </c>
      <c r="AF68" s="12">
        <v>20</v>
      </c>
      <c r="AG68" s="12" t="s">
        <v>480</v>
      </c>
      <c r="AH68" s="12" t="s">
        <v>481</v>
      </c>
      <c r="AI68" s="12"/>
    </row>
    <row r="69" s="4" customFormat="1" ht="92.1" customHeight="1" spans="1:42">
      <c r="A69" s="11" t="s">
        <v>482</v>
      </c>
      <c r="B69" s="15" t="s">
        <v>483</v>
      </c>
      <c r="C69" s="12" t="s">
        <v>484</v>
      </c>
      <c r="D69" s="12" t="s">
        <v>142</v>
      </c>
      <c r="E69" s="12" t="s">
        <v>459</v>
      </c>
      <c r="F69" s="12" t="s">
        <v>123</v>
      </c>
      <c r="G69" s="12" t="s">
        <v>142</v>
      </c>
      <c r="H69" s="12" t="s">
        <v>422</v>
      </c>
      <c r="I69" s="12">
        <v>15399152800</v>
      </c>
      <c r="J69" s="12">
        <f t="shared" si="6"/>
        <v>50</v>
      </c>
      <c r="K69" s="12">
        <f t="shared" si="7"/>
        <v>50</v>
      </c>
      <c r="L69" s="12"/>
      <c r="M69" s="12">
        <v>50</v>
      </c>
      <c r="N69" s="12"/>
      <c r="O69" s="12"/>
      <c r="P69" s="12"/>
      <c r="Q69" s="12"/>
      <c r="R69" s="12"/>
      <c r="S69" s="12"/>
      <c r="T69" s="12"/>
      <c r="U69" s="12"/>
      <c r="V69" s="12"/>
      <c r="W69" s="12"/>
      <c r="X69" s="12" t="s">
        <v>119</v>
      </c>
      <c r="Y69" s="12" t="s">
        <v>101</v>
      </c>
      <c r="Z69" s="12" t="s">
        <v>101</v>
      </c>
      <c r="AA69" s="12" t="s">
        <v>101</v>
      </c>
      <c r="AB69" s="12" t="s">
        <v>101</v>
      </c>
      <c r="AC69" s="12" t="s">
        <v>120</v>
      </c>
      <c r="AD69" s="12">
        <v>21</v>
      </c>
      <c r="AE69" s="12">
        <v>78</v>
      </c>
      <c r="AF69" s="12">
        <v>78</v>
      </c>
      <c r="AG69" s="12" t="s">
        <v>260</v>
      </c>
      <c r="AH69" s="12" t="s">
        <v>485</v>
      </c>
      <c r="AI69" s="12"/>
      <c r="AJ69" s="5"/>
      <c r="AK69" s="5"/>
      <c r="AL69" s="5"/>
      <c r="AM69" s="5"/>
      <c r="AN69" s="5"/>
      <c r="AO69" s="5"/>
      <c r="AP69" s="5"/>
    </row>
    <row r="70" ht="92.1" customHeight="1" spans="1:35">
      <c r="A70" s="11" t="s">
        <v>486</v>
      </c>
      <c r="B70" s="15" t="s">
        <v>487</v>
      </c>
      <c r="C70" s="12" t="s">
        <v>488</v>
      </c>
      <c r="D70" s="12" t="s">
        <v>142</v>
      </c>
      <c r="E70" s="12" t="s">
        <v>459</v>
      </c>
      <c r="F70" s="12" t="s">
        <v>123</v>
      </c>
      <c r="G70" s="12" t="s">
        <v>142</v>
      </c>
      <c r="H70" s="12" t="s">
        <v>422</v>
      </c>
      <c r="I70" s="12">
        <v>15399152800</v>
      </c>
      <c r="J70" s="12">
        <f t="shared" si="6"/>
        <v>30</v>
      </c>
      <c r="K70" s="12">
        <f t="shared" si="7"/>
        <v>30</v>
      </c>
      <c r="L70" s="12"/>
      <c r="M70" s="12">
        <v>30</v>
      </c>
      <c r="N70" s="12"/>
      <c r="O70" s="12"/>
      <c r="P70" s="12"/>
      <c r="Q70" s="12"/>
      <c r="R70" s="12"/>
      <c r="S70" s="12"/>
      <c r="T70" s="12"/>
      <c r="U70" s="12"/>
      <c r="V70" s="12"/>
      <c r="W70" s="12"/>
      <c r="X70" s="12" t="s">
        <v>119</v>
      </c>
      <c r="Y70" s="12" t="s">
        <v>101</v>
      </c>
      <c r="Z70" s="12" t="s">
        <v>101</v>
      </c>
      <c r="AA70" s="12" t="s">
        <v>101</v>
      </c>
      <c r="AB70" s="12" t="s">
        <v>101</v>
      </c>
      <c r="AC70" s="12" t="s">
        <v>120</v>
      </c>
      <c r="AD70" s="12">
        <v>23</v>
      </c>
      <c r="AE70" s="12">
        <v>109</v>
      </c>
      <c r="AF70" s="12">
        <v>109</v>
      </c>
      <c r="AG70" s="12" t="s">
        <v>260</v>
      </c>
      <c r="AH70" s="12" t="s">
        <v>485</v>
      </c>
      <c r="AI70" s="12"/>
    </row>
    <row r="71" s="6" customFormat="1" ht="92.1" customHeight="1" spans="1:35">
      <c r="A71" s="14" t="s">
        <v>22</v>
      </c>
      <c r="B71" s="13"/>
      <c r="C71" s="14"/>
      <c r="D71" s="14"/>
      <c r="E71" s="14"/>
      <c r="F71" s="14"/>
      <c r="G71" s="14"/>
      <c r="H71" s="14"/>
      <c r="I71" s="14"/>
      <c r="J71" s="14">
        <f>SUM(J72:J75)</f>
        <v>0.5</v>
      </c>
      <c r="K71" s="14">
        <f t="shared" ref="K71:W71" si="8">SUM(K72:K75)</f>
        <v>0.5</v>
      </c>
      <c r="L71" s="14">
        <f t="shared" si="8"/>
        <v>0.5</v>
      </c>
      <c r="M71" s="14">
        <f t="shared" si="8"/>
        <v>0</v>
      </c>
      <c r="N71" s="14">
        <f t="shared" si="8"/>
        <v>0</v>
      </c>
      <c r="O71" s="14">
        <f t="shared" si="8"/>
        <v>0</v>
      </c>
      <c r="P71" s="14">
        <f t="shared" si="8"/>
        <v>0</v>
      </c>
      <c r="Q71" s="14">
        <f t="shared" si="8"/>
        <v>0</v>
      </c>
      <c r="R71" s="14">
        <f t="shared" si="8"/>
        <v>0</v>
      </c>
      <c r="S71" s="14">
        <f t="shared" si="8"/>
        <v>0</v>
      </c>
      <c r="T71" s="14">
        <f t="shared" si="8"/>
        <v>0</v>
      </c>
      <c r="U71" s="14">
        <f t="shared" si="8"/>
        <v>0</v>
      </c>
      <c r="V71" s="14">
        <f t="shared" si="8"/>
        <v>0</v>
      </c>
      <c r="W71" s="14">
        <f t="shared" si="8"/>
        <v>0</v>
      </c>
      <c r="X71" s="14"/>
      <c r="Y71" s="14"/>
      <c r="Z71" s="14"/>
      <c r="AA71" s="14"/>
      <c r="AB71" s="14"/>
      <c r="AC71" s="14"/>
      <c r="AD71" s="14"/>
      <c r="AE71" s="14"/>
      <c r="AF71" s="14"/>
      <c r="AG71" s="14"/>
      <c r="AH71" s="14"/>
      <c r="AI71" s="14"/>
    </row>
    <row r="72" ht="92.1" customHeight="1" spans="1:35">
      <c r="A72" s="11" t="s">
        <v>23</v>
      </c>
      <c r="B72" s="11"/>
      <c r="C72" s="12"/>
      <c r="D72" s="12"/>
      <c r="E72" s="12"/>
      <c r="F72" s="12"/>
      <c r="G72" s="12"/>
      <c r="H72" s="12"/>
      <c r="I72" s="12"/>
      <c r="J72" s="12">
        <v>0</v>
      </c>
      <c r="K72" s="12">
        <v>0</v>
      </c>
      <c r="L72" s="12">
        <v>0</v>
      </c>
      <c r="M72" s="12">
        <v>0</v>
      </c>
      <c r="N72" s="12">
        <v>0</v>
      </c>
      <c r="O72" s="12">
        <v>0</v>
      </c>
      <c r="P72" s="12">
        <v>0</v>
      </c>
      <c r="Q72" s="12">
        <v>0</v>
      </c>
      <c r="R72" s="12">
        <v>0</v>
      </c>
      <c r="S72" s="12">
        <v>0</v>
      </c>
      <c r="T72" s="12">
        <v>0</v>
      </c>
      <c r="U72" s="12">
        <v>0</v>
      </c>
      <c r="V72" s="12">
        <v>0</v>
      </c>
      <c r="W72" s="12">
        <v>0</v>
      </c>
      <c r="X72" s="12"/>
      <c r="Y72" s="12"/>
      <c r="Z72" s="12"/>
      <c r="AA72" s="12"/>
      <c r="AB72" s="12"/>
      <c r="AC72" s="12"/>
      <c r="AD72" s="12"/>
      <c r="AE72" s="12"/>
      <c r="AF72" s="12"/>
      <c r="AG72" s="12"/>
      <c r="AH72" s="12"/>
      <c r="AI72" s="12"/>
    </row>
    <row r="73" ht="92.1" customHeight="1" spans="1:35">
      <c r="A73" s="11" t="s">
        <v>24</v>
      </c>
      <c r="B73" s="11"/>
      <c r="C73" s="12"/>
      <c r="D73" s="12"/>
      <c r="E73" s="12"/>
      <c r="F73" s="12"/>
      <c r="G73" s="12"/>
      <c r="H73" s="12"/>
      <c r="I73" s="12"/>
      <c r="J73" s="12">
        <v>0</v>
      </c>
      <c r="K73" s="12">
        <v>0</v>
      </c>
      <c r="L73" s="12">
        <v>0</v>
      </c>
      <c r="M73" s="12">
        <v>0</v>
      </c>
      <c r="N73" s="12">
        <v>0</v>
      </c>
      <c r="O73" s="12">
        <v>0</v>
      </c>
      <c r="P73" s="12">
        <v>0</v>
      </c>
      <c r="Q73" s="12">
        <v>0</v>
      </c>
      <c r="R73" s="12">
        <v>0</v>
      </c>
      <c r="S73" s="12">
        <v>0</v>
      </c>
      <c r="T73" s="12">
        <v>0</v>
      </c>
      <c r="U73" s="12">
        <v>0</v>
      </c>
      <c r="V73" s="12">
        <v>0</v>
      </c>
      <c r="W73" s="12">
        <v>0</v>
      </c>
      <c r="X73" s="12"/>
      <c r="Y73" s="12"/>
      <c r="Z73" s="12"/>
      <c r="AA73" s="12"/>
      <c r="AB73" s="12"/>
      <c r="AC73" s="12"/>
      <c r="AD73" s="12"/>
      <c r="AE73" s="12"/>
      <c r="AF73" s="12"/>
      <c r="AG73" s="12"/>
      <c r="AH73" s="12"/>
      <c r="AI73" s="12"/>
    </row>
    <row r="74" ht="92.1" customHeight="1" spans="1:35">
      <c r="A74" s="11" t="s">
        <v>25</v>
      </c>
      <c r="B74" s="11"/>
      <c r="C74" s="12"/>
      <c r="D74" s="12"/>
      <c r="E74" s="12"/>
      <c r="F74" s="12"/>
      <c r="G74" s="12"/>
      <c r="H74" s="12"/>
      <c r="I74" s="12"/>
      <c r="J74" s="12">
        <v>0</v>
      </c>
      <c r="K74" s="12">
        <v>0</v>
      </c>
      <c r="L74" s="12">
        <v>0</v>
      </c>
      <c r="M74" s="12">
        <v>0</v>
      </c>
      <c r="N74" s="12">
        <v>0</v>
      </c>
      <c r="O74" s="12">
        <v>0</v>
      </c>
      <c r="P74" s="12">
        <v>0</v>
      </c>
      <c r="Q74" s="12">
        <v>0</v>
      </c>
      <c r="R74" s="12">
        <v>0</v>
      </c>
      <c r="S74" s="12">
        <v>0</v>
      </c>
      <c r="T74" s="12">
        <v>0</v>
      </c>
      <c r="U74" s="12">
        <v>0</v>
      </c>
      <c r="V74" s="12">
        <v>0</v>
      </c>
      <c r="W74" s="12">
        <v>0</v>
      </c>
      <c r="X74" s="12"/>
      <c r="Y74" s="12"/>
      <c r="Z74" s="12"/>
      <c r="AA74" s="12"/>
      <c r="AB74" s="12"/>
      <c r="AC74" s="12"/>
      <c r="AD74" s="12"/>
      <c r="AE74" s="12"/>
      <c r="AF74" s="12"/>
      <c r="AG74" s="12"/>
      <c r="AH74" s="12"/>
      <c r="AI74" s="12"/>
    </row>
    <row r="75" ht="92.1" customHeight="1" spans="1:35">
      <c r="A75" s="11" t="s">
        <v>26</v>
      </c>
      <c r="B75" s="11" t="s">
        <v>489</v>
      </c>
      <c r="C75" s="12" t="s">
        <v>490</v>
      </c>
      <c r="D75" s="12" t="s">
        <v>127</v>
      </c>
      <c r="E75" s="12" t="s">
        <v>257</v>
      </c>
      <c r="F75" s="12" t="s">
        <v>123</v>
      </c>
      <c r="G75" s="12" t="s">
        <v>127</v>
      </c>
      <c r="H75" s="12" t="s">
        <v>258</v>
      </c>
      <c r="I75" s="12">
        <v>18809158865</v>
      </c>
      <c r="J75" s="12">
        <f>SUM(K75+P75+Q75+R75+S75+T75+U75+V75+W75)</f>
        <v>0.5</v>
      </c>
      <c r="K75" s="12">
        <f>SUM(L75:O75)</f>
        <v>0.5</v>
      </c>
      <c r="L75" s="12">
        <v>0.5</v>
      </c>
      <c r="M75" s="12"/>
      <c r="N75" s="12"/>
      <c r="O75" s="12"/>
      <c r="P75" s="12"/>
      <c r="Q75" s="12"/>
      <c r="R75" s="12"/>
      <c r="S75" s="12"/>
      <c r="T75" s="12"/>
      <c r="U75" s="12"/>
      <c r="V75" s="12"/>
      <c r="W75" s="12"/>
      <c r="X75" s="12" t="s">
        <v>119</v>
      </c>
      <c r="Y75" s="12" t="s">
        <v>101</v>
      </c>
      <c r="Z75" s="12" t="s">
        <v>101</v>
      </c>
      <c r="AA75" s="12" t="s">
        <v>120</v>
      </c>
      <c r="AB75" s="12" t="s">
        <v>120</v>
      </c>
      <c r="AC75" s="12" t="s">
        <v>101</v>
      </c>
      <c r="AD75" s="12">
        <v>6</v>
      </c>
      <c r="AE75" s="12">
        <v>6</v>
      </c>
      <c r="AF75" s="12">
        <v>15</v>
      </c>
      <c r="AG75" s="12" t="s">
        <v>491</v>
      </c>
      <c r="AH75" s="12" t="s">
        <v>492</v>
      </c>
      <c r="AI75" s="12"/>
    </row>
    <row r="76" s="6" customFormat="1" ht="92.1" customHeight="1" spans="1:35">
      <c r="A76" s="14" t="s">
        <v>33</v>
      </c>
      <c r="B76" s="13"/>
      <c r="C76" s="14"/>
      <c r="D76" s="14"/>
      <c r="E76" s="14"/>
      <c r="F76" s="14"/>
      <c r="G76" s="14"/>
      <c r="H76" s="14"/>
      <c r="I76" s="14"/>
      <c r="J76" s="14">
        <f>J77+J79</f>
        <v>150</v>
      </c>
      <c r="K76" s="14">
        <f>K77+K79</f>
        <v>150</v>
      </c>
      <c r="L76" s="14">
        <f t="shared" ref="L76:W76" si="9">L77+L79</f>
        <v>150</v>
      </c>
      <c r="M76" s="14">
        <f t="shared" si="9"/>
        <v>0</v>
      </c>
      <c r="N76" s="14">
        <f t="shared" si="9"/>
        <v>0</v>
      </c>
      <c r="O76" s="14">
        <f t="shared" si="9"/>
        <v>0</v>
      </c>
      <c r="P76" s="14">
        <f t="shared" si="9"/>
        <v>0</v>
      </c>
      <c r="Q76" s="14">
        <f t="shared" si="9"/>
        <v>0</v>
      </c>
      <c r="R76" s="14">
        <f t="shared" si="9"/>
        <v>0</v>
      </c>
      <c r="S76" s="14">
        <f t="shared" si="9"/>
        <v>0</v>
      </c>
      <c r="T76" s="14">
        <f t="shared" si="9"/>
        <v>0</v>
      </c>
      <c r="U76" s="14">
        <f t="shared" si="9"/>
        <v>0</v>
      </c>
      <c r="V76" s="14">
        <f t="shared" si="9"/>
        <v>0</v>
      </c>
      <c r="W76" s="14">
        <f t="shared" si="9"/>
        <v>0</v>
      </c>
      <c r="X76" s="14"/>
      <c r="Y76" s="14"/>
      <c r="Z76" s="14"/>
      <c r="AA76" s="14"/>
      <c r="AB76" s="14"/>
      <c r="AC76" s="14"/>
      <c r="AD76" s="14"/>
      <c r="AE76" s="14"/>
      <c r="AF76" s="14"/>
      <c r="AG76" s="14"/>
      <c r="AH76" s="14"/>
      <c r="AI76" s="14"/>
    </row>
    <row r="77" ht="92.1" customHeight="1" spans="1:35">
      <c r="A77" s="11" t="s">
        <v>34</v>
      </c>
      <c r="B77" s="11"/>
      <c r="C77" s="12"/>
      <c r="D77" s="12"/>
      <c r="E77" s="12"/>
      <c r="F77" s="12"/>
      <c r="G77" s="12"/>
      <c r="H77" s="12"/>
      <c r="I77" s="12"/>
      <c r="J77" s="12">
        <f>SUM(J78)</f>
        <v>150</v>
      </c>
      <c r="K77" s="12">
        <f t="shared" ref="K77:W77" si="10">SUM(K78)</f>
        <v>150</v>
      </c>
      <c r="L77" s="12">
        <f t="shared" si="10"/>
        <v>150</v>
      </c>
      <c r="M77" s="12">
        <f t="shared" si="10"/>
        <v>0</v>
      </c>
      <c r="N77" s="12">
        <f t="shared" si="10"/>
        <v>0</v>
      </c>
      <c r="O77" s="12">
        <f t="shared" si="10"/>
        <v>0</v>
      </c>
      <c r="P77" s="12">
        <f t="shared" si="10"/>
        <v>0</v>
      </c>
      <c r="Q77" s="12">
        <f t="shared" si="10"/>
        <v>0</v>
      </c>
      <c r="R77" s="12">
        <f t="shared" si="10"/>
        <v>0</v>
      </c>
      <c r="S77" s="12">
        <f t="shared" si="10"/>
        <v>0</v>
      </c>
      <c r="T77" s="12">
        <f t="shared" si="10"/>
        <v>0</v>
      </c>
      <c r="U77" s="12">
        <f t="shared" si="10"/>
        <v>0</v>
      </c>
      <c r="V77" s="12">
        <f t="shared" si="10"/>
        <v>0</v>
      </c>
      <c r="W77" s="12">
        <f t="shared" si="10"/>
        <v>0</v>
      </c>
      <c r="X77" s="12"/>
      <c r="Y77" s="12"/>
      <c r="Z77" s="12"/>
      <c r="AA77" s="12"/>
      <c r="AB77" s="12"/>
      <c r="AC77" s="12"/>
      <c r="AD77" s="12"/>
      <c r="AE77" s="12"/>
      <c r="AF77" s="12"/>
      <c r="AG77" s="12"/>
      <c r="AH77" s="12"/>
      <c r="AI77" s="12"/>
    </row>
    <row r="78" s="7" customFormat="1" ht="92.1" customHeight="1" spans="1:35">
      <c r="A78" s="11" t="s">
        <v>124</v>
      </c>
      <c r="B78" s="11" t="s">
        <v>493</v>
      </c>
      <c r="C78" s="12" t="s">
        <v>494</v>
      </c>
      <c r="D78" s="12" t="s">
        <v>306</v>
      </c>
      <c r="E78" s="12" t="s">
        <v>306</v>
      </c>
      <c r="F78" s="12" t="s">
        <v>123</v>
      </c>
      <c r="G78" s="12" t="s">
        <v>495</v>
      </c>
      <c r="H78" s="12" t="s">
        <v>496</v>
      </c>
      <c r="I78" s="12">
        <v>8822505</v>
      </c>
      <c r="J78" s="12">
        <f>SUM(K78+P78+Q78+R78+S78+T78+U78+V78+W78)</f>
        <v>150</v>
      </c>
      <c r="K78" s="12">
        <f>SUM(L78:O78)</f>
        <v>150</v>
      </c>
      <c r="L78" s="12">
        <v>150</v>
      </c>
      <c r="M78" s="12"/>
      <c r="N78" s="12"/>
      <c r="O78" s="12"/>
      <c r="P78" s="12"/>
      <c r="Q78" s="12"/>
      <c r="R78" s="12"/>
      <c r="S78" s="12"/>
      <c r="T78" s="12"/>
      <c r="U78" s="12"/>
      <c r="V78" s="12"/>
      <c r="W78" s="12"/>
      <c r="X78" s="12" t="s">
        <v>119</v>
      </c>
      <c r="Y78" s="12" t="s">
        <v>101</v>
      </c>
      <c r="Z78" s="12" t="s">
        <v>101</v>
      </c>
      <c r="AA78" s="12" t="s">
        <v>120</v>
      </c>
      <c r="AB78" s="12" t="s">
        <v>120</v>
      </c>
      <c r="AC78" s="12" t="s">
        <v>101</v>
      </c>
      <c r="AD78" s="12">
        <v>450</v>
      </c>
      <c r="AE78" s="12">
        <v>500</v>
      </c>
      <c r="AF78" s="12">
        <v>500</v>
      </c>
      <c r="AG78" s="12" t="s">
        <v>497</v>
      </c>
      <c r="AH78" s="12" t="s">
        <v>498</v>
      </c>
      <c r="AI78" s="12"/>
    </row>
    <row r="79" ht="92.1" customHeight="1" spans="1:35">
      <c r="A79" s="11" t="s">
        <v>35</v>
      </c>
      <c r="B79" s="11"/>
      <c r="C79" s="12"/>
      <c r="D79" s="12"/>
      <c r="E79" s="12"/>
      <c r="F79" s="12"/>
      <c r="G79" s="12"/>
      <c r="H79" s="12"/>
      <c r="I79" s="12"/>
      <c r="J79" s="12">
        <f>SUM(K79+P79+Q79+R79+S79+T79+U79+V79+W79)</f>
        <v>0</v>
      </c>
      <c r="K79" s="12">
        <f>SUM(L79:O79)</f>
        <v>0</v>
      </c>
      <c r="L79" s="12">
        <v>0</v>
      </c>
      <c r="M79" s="12">
        <v>0</v>
      </c>
      <c r="N79" s="12">
        <v>0</v>
      </c>
      <c r="O79" s="12">
        <v>0</v>
      </c>
      <c r="P79" s="12">
        <v>0</v>
      </c>
      <c r="Q79" s="12">
        <v>0</v>
      </c>
      <c r="R79" s="12">
        <v>0</v>
      </c>
      <c r="S79" s="12">
        <v>0</v>
      </c>
      <c r="T79" s="12">
        <v>0</v>
      </c>
      <c r="U79" s="12">
        <v>0</v>
      </c>
      <c r="V79" s="12">
        <v>0</v>
      </c>
      <c r="W79" s="12">
        <v>0</v>
      </c>
      <c r="X79" s="12"/>
      <c r="Y79" s="12"/>
      <c r="Z79" s="12"/>
      <c r="AA79" s="12"/>
      <c r="AB79" s="12"/>
      <c r="AC79" s="12"/>
      <c r="AD79" s="12"/>
      <c r="AE79" s="12"/>
      <c r="AF79" s="12"/>
      <c r="AG79" s="12"/>
      <c r="AH79" s="12"/>
      <c r="AI79" s="12"/>
    </row>
    <row r="80" s="6" customFormat="1" ht="92.1" customHeight="1" spans="1:35">
      <c r="A80" s="14" t="s">
        <v>44</v>
      </c>
      <c r="B80" s="14"/>
      <c r="C80" s="14"/>
      <c r="D80" s="14"/>
      <c r="E80" s="14"/>
      <c r="F80" s="14"/>
      <c r="G80" s="14"/>
      <c r="H80" s="14"/>
      <c r="I80" s="14"/>
      <c r="J80" s="14">
        <v>0</v>
      </c>
      <c r="K80" s="14">
        <v>0</v>
      </c>
      <c r="L80" s="14">
        <v>0</v>
      </c>
      <c r="M80" s="14">
        <f t="shared" ref="K80:W80" si="11">M81</f>
        <v>0</v>
      </c>
      <c r="N80" s="14">
        <f t="shared" si="11"/>
        <v>0</v>
      </c>
      <c r="O80" s="14">
        <f t="shared" si="11"/>
        <v>0</v>
      </c>
      <c r="P80" s="14" t="e">
        <f t="shared" si="11"/>
        <v>#REF!</v>
      </c>
      <c r="Q80" s="14" t="e">
        <f t="shared" si="11"/>
        <v>#REF!</v>
      </c>
      <c r="R80" s="14" t="e">
        <f t="shared" si="11"/>
        <v>#REF!</v>
      </c>
      <c r="S80" s="14" t="e">
        <f t="shared" si="11"/>
        <v>#REF!</v>
      </c>
      <c r="T80" s="14" t="e">
        <f t="shared" si="11"/>
        <v>#REF!</v>
      </c>
      <c r="U80" s="14" t="e">
        <f t="shared" si="11"/>
        <v>#REF!</v>
      </c>
      <c r="V80" s="14" t="e">
        <f t="shared" si="11"/>
        <v>#REF!</v>
      </c>
      <c r="W80" s="14" t="e">
        <f t="shared" si="11"/>
        <v>#REF!</v>
      </c>
      <c r="X80" s="14"/>
      <c r="Y80" s="14"/>
      <c r="Z80" s="14"/>
      <c r="AA80" s="14"/>
      <c r="AB80" s="14"/>
      <c r="AC80" s="14"/>
      <c r="AD80" s="14"/>
      <c r="AE80" s="14"/>
      <c r="AF80" s="14"/>
      <c r="AG80" s="14"/>
      <c r="AH80" s="14"/>
      <c r="AI80" s="14"/>
    </row>
    <row r="81" ht="92.1" customHeight="1" spans="1:35">
      <c r="A81" s="12" t="s">
        <v>45</v>
      </c>
      <c r="B81" s="12"/>
      <c r="C81" s="12"/>
      <c r="D81" s="12"/>
      <c r="E81" s="12"/>
      <c r="F81" s="12"/>
      <c r="G81" s="12"/>
      <c r="H81" s="12"/>
      <c r="I81" s="12"/>
      <c r="J81" s="12">
        <v>0</v>
      </c>
      <c r="K81" s="12">
        <v>0</v>
      </c>
      <c r="L81" s="12">
        <v>0</v>
      </c>
      <c r="M81" s="12">
        <v>0</v>
      </c>
      <c r="N81" s="12">
        <v>0</v>
      </c>
      <c r="O81" s="12">
        <v>0</v>
      </c>
      <c r="P81" s="12" t="e">
        <f>SUM(#REF!)</f>
        <v>#REF!</v>
      </c>
      <c r="Q81" s="12" t="e">
        <f>SUM(#REF!)</f>
        <v>#REF!</v>
      </c>
      <c r="R81" s="12" t="e">
        <f>SUM(#REF!)</f>
        <v>#REF!</v>
      </c>
      <c r="S81" s="12" t="e">
        <f>SUM(#REF!)</f>
        <v>#REF!</v>
      </c>
      <c r="T81" s="12" t="e">
        <f>SUM(#REF!)</f>
        <v>#REF!</v>
      </c>
      <c r="U81" s="12" t="e">
        <f>SUM(#REF!)</f>
        <v>#REF!</v>
      </c>
      <c r="V81" s="12" t="e">
        <f>SUM(#REF!)</f>
        <v>#REF!</v>
      </c>
      <c r="W81" s="12" t="e">
        <f>SUM(#REF!)</f>
        <v>#REF!</v>
      </c>
      <c r="X81" s="12"/>
      <c r="Y81" s="12"/>
      <c r="Z81" s="12"/>
      <c r="AA81" s="12"/>
      <c r="AB81" s="12"/>
      <c r="AC81" s="12"/>
      <c r="AD81" s="12"/>
      <c r="AE81" s="12"/>
      <c r="AF81" s="12"/>
      <c r="AG81" s="12"/>
      <c r="AH81" s="12"/>
      <c r="AI81" s="12"/>
    </row>
    <row r="82" s="6" customFormat="1" ht="92.1" customHeight="1" spans="1:35">
      <c r="A82" s="14" t="s">
        <v>46</v>
      </c>
      <c r="B82" s="14"/>
      <c r="C82" s="14"/>
      <c r="D82" s="14"/>
      <c r="E82" s="14"/>
      <c r="F82" s="14"/>
      <c r="G82" s="14"/>
      <c r="H82" s="14"/>
      <c r="I82" s="14"/>
      <c r="J82" s="14">
        <f>J83+J85+J87</f>
        <v>250</v>
      </c>
      <c r="K82" s="14">
        <f>K83+K85+K87</f>
        <v>250</v>
      </c>
      <c r="L82" s="14">
        <f t="shared" ref="L82:W82" si="12">L83+L85+L87</f>
        <v>250</v>
      </c>
      <c r="M82" s="14">
        <f t="shared" si="12"/>
        <v>0</v>
      </c>
      <c r="N82" s="14">
        <f t="shared" si="12"/>
        <v>0</v>
      </c>
      <c r="O82" s="14">
        <f t="shared" si="12"/>
        <v>0</v>
      </c>
      <c r="P82" s="14">
        <f t="shared" si="12"/>
        <v>0</v>
      </c>
      <c r="Q82" s="14">
        <f t="shared" si="12"/>
        <v>0</v>
      </c>
      <c r="R82" s="14">
        <f t="shared" si="12"/>
        <v>0</v>
      </c>
      <c r="S82" s="14">
        <f t="shared" si="12"/>
        <v>0</v>
      </c>
      <c r="T82" s="14">
        <f t="shared" si="12"/>
        <v>0</v>
      </c>
      <c r="U82" s="14">
        <f t="shared" si="12"/>
        <v>0</v>
      </c>
      <c r="V82" s="14">
        <f t="shared" si="12"/>
        <v>0</v>
      </c>
      <c r="W82" s="14">
        <f t="shared" si="12"/>
        <v>0</v>
      </c>
      <c r="X82" s="14"/>
      <c r="Y82" s="14"/>
      <c r="Z82" s="14"/>
      <c r="AA82" s="14"/>
      <c r="AB82" s="14"/>
      <c r="AC82" s="14"/>
      <c r="AD82" s="14"/>
      <c r="AE82" s="14"/>
      <c r="AF82" s="14"/>
      <c r="AG82" s="14"/>
      <c r="AH82" s="14"/>
      <c r="AI82" s="14"/>
    </row>
    <row r="83" ht="92.1" customHeight="1" spans="1:35">
      <c r="A83" s="12" t="s">
        <v>47</v>
      </c>
      <c r="B83" s="12"/>
      <c r="C83" s="12"/>
      <c r="D83" s="12"/>
      <c r="E83" s="12"/>
      <c r="F83" s="12"/>
      <c r="G83" s="12"/>
      <c r="H83" s="12"/>
      <c r="I83" s="12"/>
      <c r="J83" s="12">
        <f>SUM(J84)</f>
        <v>200</v>
      </c>
      <c r="K83" s="12">
        <f t="shared" ref="K83:W83" si="13">SUM(K84)</f>
        <v>200</v>
      </c>
      <c r="L83" s="12">
        <f t="shared" si="13"/>
        <v>200</v>
      </c>
      <c r="M83" s="12">
        <f t="shared" si="13"/>
        <v>0</v>
      </c>
      <c r="N83" s="12">
        <f t="shared" si="13"/>
        <v>0</v>
      </c>
      <c r="O83" s="12">
        <f t="shared" si="13"/>
        <v>0</v>
      </c>
      <c r="P83" s="12">
        <f t="shared" si="13"/>
        <v>0</v>
      </c>
      <c r="Q83" s="12">
        <f t="shared" si="13"/>
        <v>0</v>
      </c>
      <c r="R83" s="12">
        <f t="shared" si="13"/>
        <v>0</v>
      </c>
      <c r="S83" s="12">
        <f t="shared" si="13"/>
        <v>0</v>
      </c>
      <c r="T83" s="12">
        <f t="shared" si="13"/>
        <v>0</v>
      </c>
      <c r="U83" s="12">
        <f t="shared" si="13"/>
        <v>0</v>
      </c>
      <c r="V83" s="12">
        <f t="shared" si="13"/>
        <v>0</v>
      </c>
      <c r="W83" s="12">
        <f t="shared" si="13"/>
        <v>0</v>
      </c>
      <c r="X83" s="12"/>
      <c r="Y83" s="12"/>
      <c r="Z83" s="12"/>
      <c r="AA83" s="12"/>
      <c r="AB83" s="12"/>
      <c r="AC83" s="12"/>
      <c r="AD83" s="12"/>
      <c r="AE83" s="12"/>
      <c r="AF83" s="12"/>
      <c r="AG83" s="12"/>
      <c r="AH83" s="12"/>
      <c r="AI83" s="12"/>
    </row>
    <row r="84" s="7" customFormat="1" ht="92.1" customHeight="1" spans="1:35">
      <c r="A84" s="12">
        <v>1</v>
      </c>
      <c r="B84" s="12" t="s">
        <v>499</v>
      </c>
      <c r="C84" s="12" t="s">
        <v>500</v>
      </c>
      <c r="D84" s="12" t="s">
        <v>306</v>
      </c>
      <c r="E84" s="12" t="s">
        <v>306</v>
      </c>
      <c r="F84" s="12" t="s">
        <v>123</v>
      </c>
      <c r="G84" s="12" t="s">
        <v>495</v>
      </c>
      <c r="H84" s="12" t="s">
        <v>501</v>
      </c>
      <c r="I84" s="12">
        <v>8822505</v>
      </c>
      <c r="J84" s="12">
        <f>SUM(K84+P84+Q84+R84+S84+T84+U84+V84+W84)</f>
        <v>200</v>
      </c>
      <c r="K84" s="12">
        <f>SUM(L84:O84)</f>
        <v>200</v>
      </c>
      <c r="L84" s="12">
        <v>200</v>
      </c>
      <c r="M84" s="12"/>
      <c r="N84" s="12"/>
      <c r="O84" s="12"/>
      <c r="P84" s="12"/>
      <c r="Q84" s="12"/>
      <c r="R84" s="12"/>
      <c r="S84" s="12"/>
      <c r="T84" s="12"/>
      <c r="U84" s="12"/>
      <c r="V84" s="12"/>
      <c r="W84" s="12"/>
      <c r="X84" s="12" t="s">
        <v>119</v>
      </c>
      <c r="Y84" s="12" t="s">
        <v>101</v>
      </c>
      <c r="Z84" s="12" t="s">
        <v>101</v>
      </c>
      <c r="AA84" s="12" t="s">
        <v>120</v>
      </c>
      <c r="AB84" s="12" t="s">
        <v>120</v>
      </c>
      <c r="AC84" s="12" t="s">
        <v>120</v>
      </c>
      <c r="AD84" s="12">
        <v>1500</v>
      </c>
      <c r="AE84" s="12">
        <v>1500</v>
      </c>
      <c r="AF84" s="12">
        <v>1500</v>
      </c>
      <c r="AG84" s="12" t="s">
        <v>502</v>
      </c>
      <c r="AH84" s="12" t="s">
        <v>503</v>
      </c>
      <c r="AI84" s="12"/>
    </row>
    <row r="85" ht="92.1" customHeight="1" spans="1:35">
      <c r="A85" s="12" t="s">
        <v>48</v>
      </c>
      <c r="B85" s="12"/>
      <c r="C85" s="12"/>
      <c r="D85" s="12"/>
      <c r="E85" s="12"/>
      <c r="F85" s="12"/>
      <c r="G85" s="12"/>
      <c r="H85" s="12"/>
      <c r="I85" s="12"/>
      <c r="J85" s="12">
        <v>0</v>
      </c>
      <c r="K85" s="12">
        <v>0</v>
      </c>
      <c r="L85" s="12">
        <v>0</v>
      </c>
      <c r="M85" s="12">
        <v>0</v>
      </c>
      <c r="N85" s="12">
        <v>0</v>
      </c>
      <c r="O85" s="12">
        <v>0</v>
      </c>
      <c r="P85" s="12">
        <v>0</v>
      </c>
      <c r="Q85" s="12">
        <v>0</v>
      </c>
      <c r="R85" s="12">
        <v>0</v>
      </c>
      <c r="S85" s="12">
        <v>0</v>
      </c>
      <c r="T85" s="12">
        <v>0</v>
      </c>
      <c r="U85" s="12">
        <v>0</v>
      </c>
      <c r="V85" s="12">
        <v>0</v>
      </c>
      <c r="W85" s="12">
        <v>0</v>
      </c>
      <c r="X85" s="12"/>
      <c r="Y85" s="12"/>
      <c r="Z85" s="12"/>
      <c r="AA85" s="12"/>
      <c r="AB85" s="12"/>
      <c r="AC85" s="12"/>
      <c r="AD85" s="12"/>
      <c r="AE85" s="12"/>
      <c r="AF85" s="12"/>
      <c r="AG85" s="12"/>
      <c r="AH85" s="12"/>
      <c r="AI85" s="12"/>
    </row>
    <row r="86" ht="92.1" customHeight="1" spans="1:35">
      <c r="A86" s="11" t="s">
        <v>50</v>
      </c>
      <c r="B86" s="12"/>
      <c r="C86" s="12"/>
      <c r="D86" s="12"/>
      <c r="E86" s="12"/>
      <c r="F86" s="12"/>
      <c r="G86" s="12"/>
      <c r="H86" s="12"/>
      <c r="I86" s="12"/>
      <c r="J86" s="12">
        <v>0</v>
      </c>
      <c r="K86" s="12">
        <v>0</v>
      </c>
      <c r="L86" s="12">
        <v>0</v>
      </c>
      <c r="M86" s="12">
        <v>0</v>
      </c>
      <c r="N86" s="12">
        <v>0</v>
      </c>
      <c r="O86" s="12">
        <v>0</v>
      </c>
      <c r="P86" s="12">
        <v>0</v>
      </c>
      <c r="Q86" s="12">
        <v>0</v>
      </c>
      <c r="R86" s="12">
        <v>0</v>
      </c>
      <c r="S86" s="12">
        <v>0</v>
      </c>
      <c r="T86" s="12">
        <v>0</v>
      </c>
      <c r="U86" s="12">
        <v>0</v>
      </c>
      <c r="V86" s="12">
        <v>0</v>
      </c>
      <c r="W86" s="12">
        <v>0</v>
      </c>
      <c r="X86" s="12"/>
      <c r="Y86" s="12"/>
      <c r="Z86" s="12"/>
      <c r="AA86" s="12"/>
      <c r="AB86" s="12"/>
      <c r="AC86" s="12"/>
      <c r="AD86" s="12"/>
      <c r="AE86" s="12"/>
      <c r="AF86" s="12"/>
      <c r="AG86" s="12"/>
      <c r="AH86" s="12"/>
      <c r="AI86" s="12"/>
    </row>
    <row r="87" s="7" customFormat="1" ht="92.1" customHeight="1" spans="1:35">
      <c r="A87" s="11" t="s">
        <v>504</v>
      </c>
      <c r="B87" s="12" t="s">
        <v>505</v>
      </c>
      <c r="C87" s="12" t="s">
        <v>506</v>
      </c>
      <c r="D87" s="12" t="s">
        <v>306</v>
      </c>
      <c r="E87" s="12" t="s">
        <v>306</v>
      </c>
      <c r="F87" s="12" t="s">
        <v>123</v>
      </c>
      <c r="G87" s="12" t="s">
        <v>495</v>
      </c>
      <c r="H87" s="12" t="s">
        <v>501</v>
      </c>
      <c r="I87" s="12">
        <v>8822505</v>
      </c>
      <c r="J87" s="12">
        <f>SUM(K87+P87+Q87+R87+S87+T87+U87+V87+W87)</f>
        <v>50</v>
      </c>
      <c r="K87" s="12">
        <f>SUM(L87:O87)</f>
        <v>50</v>
      </c>
      <c r="L87" s="12">
        <v>50</v>
      </c>
      <c r="M87" s="12"/>
      <c r="N87" s="12"/>
      <c r="O87" s="12"/>
      <c r="P87" s="12"/>
      <c r="Q87" s="12"/>
      <c r="R87" s="12"/>
      <c r="S87" s="12"/>
      <c r="T87" s="12"/>
      <c r="U87" s="12"/>
      <c r="V87" s="12"/>
      <c r="W87" s="12"/>
      <c r="X87" s="12" t="s">
        <v>119</v>
      </c>
      <c r="Y87" s="12" t="s">
        <v>101</v>
      </c>
      <c r="Z87" s="12" t="s">
        <v>101</v>
      </c>
      <c r="AA87" s="12" t="s">
        <v>120</v>
      </c>
      <c r="AB87" s="12" t="s">
        <v>120</v>
      </c>
      <c r="AC87" s="12" t="s">
        <v>120</v>
      </c>
      <c r="AD87" s="12">
        <v>1200</v>
      </c>
      <c r="AE87" s="12">
        <v>1200</v>
      </c>
      <c r="AF87" s="12">
        <v>1200</v>
      </c>
      <c r="AG87" s="12" t="s">
        <v>502</v>
      </c>
      <c r="AH87" s="12" t="s">
        <v>506</v>
      </c>
      <c r="AI87" s="12"/>
    </row>
    <row r="88" s="6" customFormat="1" ht="92.1" customHeight="1" spans="1:35">
      <c r="A88" s="14" t="s">
        <v>51</v>
      </c>
      <c r="B88" s="14"/>
      <c r="C88" s="14"/>
      <c r="D88" s="14"/>
      <c r="E88" s="14"/>
      <c r="F88" s="14"/>
      <c r="G88" s="14"/>
      <c r="H88" s="14"/>
      <c r="I88" s="14"/>
      <c r="J88" s="14">
        <f>J89+J109</f>
        <v>1252</v>
      </c>
      <c r="K88" s="14">
        <f>K89+K109</f>
        <v>1252</v>
      </c>
      <c r="L88" s="14">
        <f t="shared" ref="L88:W88" si="14">L89+L109</f>
        <v>744</v>
      </c>
      <c r="M88" s="14">
        <f t="shared" si="14"/>
        <v>0</v>
      </c>
      <c r="N88" s="14">
        <f t="shared" si="14"/>
        <v>0</v>
      </c>
      <c r="O88" s="14">
        <f t="shared" si="14"/>
        <v>508</v>
      </c>
      <c r="P88" s="14">
        <f t="shared" si="14"/>
        <v>0</v>
      </c>
      <c r="Q88" s="14">
        <f t="shared" si="14"/>
        <v>0</v>
      </c>
      <c r="R88" s="14">
        <f t="shared" si="14"/>
        <v>0</v>
      </c>
      <c r="S88" s="14">
        <f t="shared" si="14"/>
        <v>0</v>
      </c>
      <c r="T88" s="14">
        <f t="shared" si="14"/>
        <v>0</v>
      </c>
      <c r="U88" s="14">
        <f t="shared" si="14"/>
        <v>0</v>
      </c>
      <c r="V88" s="14">
        <f t="shared" si="14"/>
        <v>0</v>
      </c>
      <c r="W88" s="14">
        <f t="shared" si="14"/>
        <v>0</v>
      </c>
      <c r="X88" s="14"/>
      <c r="Y88" s="14"/>
      <c r="Z88" s="14"/>
      <c r="AA88" s="14"/>
      <c r="AB88" s="14"/>
      <c r="AC88" s="14"/>
      <c r="AD88" s="14"/>
      <c r="AE88" s="14"/>
      <c r="AF88" s="14"/>
      <c r="AG88" s="14"/>
      <c r="AH88" s="14"/>
      <c r="AI88" s="14"/>
    </row>
    <row r="89" ht="92.1" customHeight="1" spans="1:35">
      <c r="A89" s="11" t="s">
        <v>52</v>
      </c>
      <c r="B89" s="12"/>
      <c r="C89" s="12"/>
      <c r="D89" s="12"/>
      <c r="E89" s="12"/>
      <c r="F89" s="12"/>
      <c r="G89" s="12"/>
      <c r="H89" s="12"/>
      <c r="I89" s="12"/>
      <c r="J89" s="12">
        <f>SUM(J90:J108)</f>
        <v>561</v>
      </c>
      <c r="K89" s="12">
        <f t="shared" ref="K89:W89" si="15">SUM(K90:K108)</f>
        <v>561</v>
      </c>
      <c r="L89" s="12">
        <f t="shared" si="15"/>
        <v>53</v>
      </c>
      <c r="M89" s="12">
        <f t="shared" si="15"/>
        <v>0</v>
      </c>
      <c r="N89" s="12">
        <f t="shared" si="15"/>
        <v>0</v>
      </c>
      <c r="O89" s="12">
        <f t="shared" si="15"/>
        <v>508</v>
      </c>
      <c r="P89" s="12">
        <f t="shared" si="15"/>
        <v>0</v>
      </c>
      <c r="Q89" s="12">
        <f t="shared" si="15"/>
        <v>0</v>
      </c>
      <c r="R89" s="12">
        <f t="shared" si="15"/>
        <v>0</v>
      </c>
      <c r="S89" s="12">
        <f t="shared" si="15"/>
        <v>0</v>
      </c>
      <c r="T89" s="12">
        <f t="shared" si="15"/>
        <v>0</v>
      </c>
      <c r="U89" s="12">
        <f t="shared" si="15"/>
        <v>0</v>
      </c>
      <c r="V89" s="12">
        <f t="shared" si="15"/>
        <v>0</v>
      </c>
      <c r="W89" s="12">
        <f t="shared" si="15"/>
        <v>0</v>
      </c>
      <c r="X89" s="12"/>
      <c r="Y89" s="12"/>
      <c r="Z89" s="12"/>
      <c r="AA89" s="12"/>
      <c r="AB89" s="12"/>
      <c r="AC89" s="12"/>
      <c r="AD89" s="12"/>
      <c r="AE89" s="12"/>
      <c r="AF89" s="12"/>
      <c r="AG89" s="12"/>
      <c r="AH89" s="12"/>
      <c r="AI89" s="12"/>
    </row>
    <row r="90" s="4" customFormat="1" ht="92.1" customHeight="1" spans="1:42">
      <c r="A90" s="11" t="s">
        <v>124</v>
      </c>
      <c r="B90" s="16" t="s">
        <v>507</v>
      </c>
      <c r="C90" s="16" t="s">
        <v>508</v>
      </c>
      <c r="D90" s="16" t="s">
        <v>168</v>
      </c>
      <c r="E90" s="16" t="s">
        <v>193</v>
      </c>
      <c r="F90" s="16" t="s">
        <v>123</v>
      </c>
      <c r="G90" s="16" t="s">
        <v>168</v>
      </c>
      <c r="H90" s="16" t="s">
        <v>194</v>
      </c>
      <c r="I90" s="11">
        <v>13389155299</v>
      </c>
      <c r="J90" s="12">
        <f>SUM(K90+P90+Q90+R90+S90+T90+U90+V90+W90)</f>
        <v>15</v>
      </c>
      <c r="K90" s="12">
        <f>SUM(L90:O90)</f>
        <v>15</v>
      </c>
      <c r="L90" s="12">
        <v>15</v>
      </c>
      <c r="M90" s="12"/>
      <c r="N90" s="12"/>
      <c r="O90" s="12"/>
      <c r="P90" s="28"/>
      <c r="Q90" s="28"/>
      <c r="R90" s="28"/>
      <c r="S90" s="28"/>
      <c r="T90" s="28"/>
      <c r="U90" s="28"/>
      <c r="V90" s="28"/>
      <c r="W90" s="28"/>
      <c r="X90" s="12" t="s">
        <v>119</v>
      </c>
      <c r="Y90" s="12" t="s">
        <v>101</v>
      </c>
      <c r="Z90" s="12" t="s">
        <v>101</v>
      </c>
      <c r="AA90" s="12" t="s">
        <v>120</v>
      </c>
      <c r="AB90" s="12" t="s">
        <v>120</v>
      </c>
      <c r="AC90" s="12" t="s">
        <v>120</v>
      </c>
      <c r="AD90" s="12">
        <v>6</v>
      </c>
      <c r="AE90" s="12">
        <v>19</v>
      </c>
      <c r="AF90" s="12">
        <v>41</v>
      </c>
      <c r="AG90" s="12" t="s">
        <v>509</v>
      </c>
      <c r="AH90" s="12" t="s">
        <v>510</v>
      </c>
      <c r="AI90" s="12"/>
      <c r="AJ90" s="5"/>
      <c r="AK90" s="5"/>
      <c r="AL90" s="5"/>
      <c r="AM90" s="5"/>
      <c r="AN90" s="5"/>
      <c r="AO90" s="5"/>
      <c r="AP90" s="5"/>
    </row>
    <row r="91" ht="92.1" customHeight="1" spans="1:35">
      <c r="A91" s="11" t="s">
        <v>133</v>
      </c>
      <c r="B91" s="12" t="s">
        <v>511</v>
      </c>
      <c r="C91" s="12" t="s">
        <v>512</v>
      </c>
      <c r="D91" s="12" t="s">
        <v>175</v>
      </c>
      <c r="E91" s="12" t="s">
        <v>212</v>
      </c>
      <c r="F91" s="12" t="s">
        <v>123</v>
      </c>
      <c r="G91" s="12" t="s">
        <v>175</v>
      </c>
      <c r="H91" s="12" t="s">
        <v>213</v>
      </c>
      <c r="I91" s="12">
        <v>13772973358</v>
      </c>
      <c r="J91" s="12">
        <f>SUM(K91+P91+Q91+R91+S91+T91+U91+V91+W91)</f>
        <v>24</v>
      </c>
      <c r="K91" s="12">
        <f>SUM(L91:O91)</f>
        <v>24</v>
      </c>
      <c r="L91" s="12"/>
      <c r="M91" s="12"/>
      <c r="N91" s="12"/>
      <c r="O91" s="12">
        <v>24</v>
      </c>
      <c r="P91" s="12"/>
      <c r="Q91" s="12"/>
      <c r="R91" s="12"/>
      <c r="S91" s="12"/>
      <c r="T91" s="12"/>
      <c r="U91" s="12"/>
      <c r="V91" s="12"/>
      <c r="W91" s="12"/>
      <c r="X91" s="12" t="s">
        <v>119</v>
      </c>
      <c r="Y91" s="12" t="s">
        <v>101</v>
      </c>
      <c r="Z91" s="12" t="s">
        <v>101</v>
      </c>
      <c r="AA91" s="12" t="s">
        <v>120</v>
      </c>
      <c r="AB91" s="12" t="s">
        <v>120</v>
      </c>
      <c r="AC91" s="12" t="s">
        <v>120</v>
      </c>
      <c r="AD91" s="12">
        <v>7</v>
      </c>
      <c r="AE91" s="12">
        <v>19</v>
      </c>
      <c r="AF91" s="12">
        <v>19</v>
      </c>
      <c r="AG91" s="12" t="s">
        <v>513</v>
      </c>
      <c r="AH91" s="12" t="s">
        <v>514</v>
      </c>
      <c r="AI91" s="12"/>
    </row>
    <row r="92" ht="92.1" customHeight="1" spans="1:35">
      <c r="A92" s="11" t="s">
        <v>139</v>
      </c>
      <c r="B92" s="12" t="s">
        <v>515</v>
      </c>
      <c r="C92" s="12" t="s">
        <v>516</v>
      </c>
      <c r="D92" s="12" t="s">
        <v>175</v>
      </c>
      <c r="E92" s="12" t="s">
        <v>212</v>
      </c>
      <c r="F92" s="12" t="s">
        <v>123</v>
      </c>
      <c r="G92" s="12" t="s">
        <v>175</v>
      </c>
      <c r="H92" s="12" t="s">
        <v>213</v>
      </c>
      <c r="I92" s="12">
        <v>13772973358</v>
      </c>
      <c r="J92" s="12">
        <f>SUM(K92+P92+Q92+R92+S92+T92+U92+V92+W92)</f>
        <v>60</v>
      </c>
      <c r="K92" s="12">
        <f>SUM(L92:O92)</f>
        <v>60</v>
      </c>
      <c r="L92" s="12"/>
      <c r="M92" s="12"/>
      <c r="N92" s="12"/>
      <c r="O92" s="12">
        <v>60</v>
      </c>
      <c r="P92" s="12"/>
      <c r="Q92" s="12"/>
      <c r="R92" s="12"/>
      <c r="S92" s="12"/>
      <c r="T92" s="12"/>
      <c r="U92" s="12"/>
      <c r="V92" s="12"/>
      <c r="W92" s="12"/>
      <c r="X92" s="12" t="s">
        <v>119</v>
      </c>
      <c r="Y92" s="12" t="s">
        <v>101</v>
      </c>
      <c r="Z92" s="12" t="s">
        <v>101</v>
      </c>
      <c r="AA92" s="12" t="s">
        <v>120</v>
      </c>
      <c r="AB92" s="12" t="s">
        <v>120</v>
      </c>
      <c r="AC92" s="12" t="s">
        <v>120</v>
      </c>
      <c r="AD92" s="12">
        <v>7</v>
      </c>
      <c r="AE92" s="12">
        <v>19</v>
      </c>
      <c r="AF92" s="12">
        <v>19</v>
      </c>
      <c r="AG92" s="12" t="s">
        <v>513</v>
      </c>
      <c r="AH92" s="12" t="s">
        <v>517</v>
      </c>
      <c r="AI92" s="12"/>
    </row>
    <row r="93" s="4" customFormat="1" ht="92.1" customHeight="1" spans="1:42">
      <c r="A93" s="11" t="s">
        <v>145</v>
      </c>
      <c r="B93" s="12" t="s">
        <v>518</v>
      </c>
      <c r="C93" s="12" t="s">
        <v>519</v>
      </c>
      <c r="D93" s="12" t="s">
        <v>175</v>
      </c>
      <c r="E93" s="12" t="s">
        <v>218</v>
      </c>
      <c r="F93" s="12" t="s">
        <v>123</v>
      </c>
      <c r="G93" s="12" t="s">
        <v>175</v>
      </c>
      <c r="H93" s="12" t="s">
        <v>219</v>
      </c>
      <c r="I93" s="12">
        <v>18992521289</v>
      </c>
      <c r="J93" s="12">
        <f>SUM(K93+P93+Q93+R93+S93+T93+U93+V93+W93)</f>
        <v>20</v>
      </c>
      <c r="K93" s="12">
        <f>SUM(L93:O93)</f>
        <v>20</v>
      </c>
      <c r="L93" s="12"/>
      <c r="M93" s="12"/>
      <c r="N93" s="12"/>
      <c r="O93" s="12">
        <v>20</v>
      </c>
      <c r="P93" s="12"/>
      <c r="Q93" s="12"/>
      <c r="R93" s="12"/>
      <c r="S93" s="12"/>
      <c r="T93" s="12"/>
      <c r="U93" s="12"/>
      <c r="V93" s="12"/>
      <c r="W93" s="12"/>
      <c r="X93" s="12" t="s">
        <v>119</v>
      </c>
      <c r="Y93" s="12" t="s">
        <v>101</v>
      </c>
      <c r="Z93" s="12" t="s">
        <v>101</v>
      </c>
      <c r="AA93" s="12" t="s">
        <v>120</v>
      </c>
      <c r="AB93" s="12" t="s">
        <v>120</v>
      </c>
      <c r="AC93" s="12" t="s">
        <v>120</v>
      </c>
      <c r="AD93" s="12">
        <v>17</v>
      </c>
      <c r="AE93" s="12">
        <v>48</v>
      </c>
      <c r="AF93" s="12">
        <v>220</v>
      </c>
      <c r="AG93" s="12" t="s">
        <v>513</v>
      </c>
      <c r="AH93" s="12" t="s">
        <v>520</v>
      </c>
      <c r="AI93" s="12"/>
      <c r="AJ93" s="5"/>
      <c r="AK93" s="5"/>
      <c r="AL93" s="5"/>
      <c r="AM93" s="5"/>
      <c r="AN93" s="5"/>
      <c r="AO93" s="5"/>
      <c r="AP93" s="5"/>
    </row>
    <row r="94" ht="92.1" customHeight="1" spans="1:35">
      <c r="A94" s="11" t="s">
        <v>152</v>
      </c>
      <c r="B94" s="12" t="s">
        <v>521</v>
      </c>
      <c r="C94" s="12" t="s">
        <v>519</v>
      </c>
      <c r="D94" s="12" t="s">
        <v>175</v>
      </c>
      <c r="E94" s="12" t="s">
        <v>218</v>
      </c>
      <c r="F94" s="12" t="s">
        <v>123</v>
      </c>
      <c r="G94" s="12" t="s">
        <v>175</v>
      </c>
      <c r="H94" s="12" t="s">
        <v>219</v>
      </c>
      <c r="I94" s="12">
        <v>18992521289</v>
      </c>
      <c r="J94" s="12">
        <f t="shared" ref="J94:J108" si="16">SUM(K94+P94+Q94+R94+S94+T94+U94+V94+W94)</f>
        <v>80</v>
      </c>
      <c r="K94" s="12">
        <f t="shared" ref="K94:K108" si="17">SUM(L94:O94)</f>
        <v>80</v>
      </c>
      <c r="L94" s="12"/>
      <c r="M94" s="12"/>
      <c r="N94" s="12"/>
      <c r="O94" s="12">
        <v>80</v>
      </c>
      <c r="P94" s="12"/>
      <c r="Q94" s="12"/>
      <c r="R94" s="12"/>
      <c r="S94" s="12"/>
      <c r="T94" s="12"/>
      <c r="U94" s="12"/>
      <c r="V94" s="12"/>
      <c r="W94" s="12"/>
      <c r="X94" s="12" t="s">
        <v>119</v>
      </c>
      <c r="Y94" s="12" t="s">
        <v>101</v>
      </c>
      <c r="Z94" s="12" t="s">
        <v>101</v>
      </c>
      <c r="AA94" s="12" t="s">
        <v>120</v>
      </c>
      <c r="AB94" s="12" t="s">
        <v>120</v>
      </c>
      <c r="AC94" s="12" t="s">
        <v>120</v>
      </c>
      <c r="AD94" s="12">
        <v>17</v>
      </c>
      <c r="AE94" s="12">
        <v>48</v>
      </c>
      <c r="AF94" s="12">
        <v>300</v>
      </c>
      <c r="AG94" s="12" t="s">
        <v>513</v>
      </c>
      <c r="AH94" s="12" t="s">
        <v>520</v>
      </c>
      <c r="AI94" s="12"/>
    </row>
    <row r="95" s="4" customFormat="1" ht="92.1" customHeight="1" spans="1:42">
      <c r="A95" s="11" t="s">
        <v>159</v>
      </c>
      <c r="B95" s="12" t="s">
        <v>522</v>
      </c>
      <c r="C95" s="12" t="s">
        <v>523</v>
      </c>
      <c r="D95" s="12" t="s">
        <v>175</v>
      </c>
      <c r="E95" s="12" t="s">
        <v>176</v>
      </c>
      <c r="F95" s="12" t="s">
        <v>123</v>
      </c>
      <c r="G95" s="12" t="s">
        <v>175</v>
      </c>
      <c r="H95" s="12" t="s">
        <v>524</v>
      </c>
      <c r="I95" s="11" t="s">
        <v>525</v>
      </c>
      <c r="J95" s="12">
        <f t="shared" si="16"/>
        <v>50</v>
      </c>
      <c r="K95" s="12">
        <f t="shared" si="17"/>
        <v>50</v>
      </c>
      <c r="L95" s="12"/>
      <c r="M95" s="12"/>
      <c r="N95" s="12"/>
      <c r="O95" s="12">
        <v>50</v>
      </c>
      <c r="P95" s="12"/>
      <c r="Q95" s="12"/>
      <c r="R95" s="12"/>
      <c r="S95" s="12"/>
      <c r="T95" s="12"/>
      <c r="U95" s="12"/>
      <c r="V95" s="12"/>
      <c r="W95" s="12"/>
      <c r="X95" s="12" t="s">
        <v>119</v>
      </c>
      <c r="Y95" s="12" t="s">
        <v>101</v>
      </c>
      <c r="Z95" s="12" t="s">
        <v>101</v>
      </c>
      <c r="AA95" s="12" t="s">
        <v>120</v>
      </c>
      <c r="AB95" s="12" t="s">
        <v>120</v>
      </c>
      <c r="AC95" s="12" t="s">
        <v>120</v>
      </c>
      <c r="AD95" s="12">
        <v>9</v>
      </c>
      <c r="AE95" s="12">
        <v>32</v>
      </c>
      <c r="AF95" s="12">
        <v>93</v>
      </c>
      <c r="AG95" s="12" t="s">
        <v>513</v>
      </c>
      <c r="AH95" s="12" t="s">
        <v>208</v>
      </c>
      <c r="AI95" s="12"/>
      <c r="AJ95" s="5"/>
      <c r="AK95" s="5"/>
      <c r="AL95" s="5"/>
      <c r="AM95" s="5"/>
      <c r="AN95" s="5"/>
      <c r="AO95" s="5"/>
      <c r="AP95" s="5"/>
    </row>
    <row r="96" s="4" customFormat="1" ht="92.1" customHeight="1" spans="1:42">
      <c r="A96" s="11" t="s">
        <v>165</v>
      </c>
      <c r="B96" s="12" t="s">
        <v>526</v>
      </c>
      <c r="C96" s="12" t="s">
        <v>527</v>
      </c>
      <c r="D96" s="12" t="s">
        <v>175</v>
      </c>
      <c r="E96" s="12" t="s">
        <v>176</v>
      </c>
      <c r="F96" s="12" t="s">
        <v>123</v>
      </c>
      <c r="G96" s="12" t="s">
        <v>175</v>
      </c>
      <c r="H96" s="12" t="s">
        <v>524</v>
      </c>
      <c r="I96" s="11" t="s">
        <v>525</v>
      </c>
      <c r="J96" s="12">
        <f t="shared" si="16"/>
        <v>29</v>
      </c>
      <c r="K96" s="12">
        <f t="shared" si="17"/>
        <v>29</v>
      </c>
      <c r="L96" s="12"/>
      <c r="M96" s="12"/>
      <c r="N96" s="12"/>
      <c r="O96" s="12">
        <v>29</v>
      </c>
      <c r="P96" s="12"/>
      <c r="Q96" s="12"/>
      <c r="R96" s="12"/>
      <c r="S96" s="12"/>
      <c r="T96" s="12"/>
      <c r="U96" s="12"/>
      <c r="V96" s="12"/>
      <c r="W96" s="12"/>
      <c r="X96" s="12" t="s">
        <v>119</v>
      </c>
      <c r="Y96" s="12" t="s">
        <v>101</v>
      </c>
      <c r="Z96" s="12" t="s">
        <v>101</v>
      </c>
      <c r="AA96" s="12" t="s">
        <v>120</v>
      </c>
      <c r="AB96" s="12" t="s">
        <v>120</v>
      </c>
      <c r="AC96" s="12" t="s">
        <v>120</v>
      </c>
      <c r="AD96" s="12">
        <v>4</v>
      </c>
      <c r="AE96" s="12">
        <v>14</v>
      </c>
      <c r="AF96" s="12">
        <v>42</v>
      </c>
      <c r="AG96" s="12" t="s">
        <v>513</v>
      </c>
      <c r="AH96" s="12" t="s">
        <v>528</v>
      </c>
      <c r="AI96" s="12"/>
      <c r="AJ96" s="5"/>
      <c r="AK96" s="5"/>
      <c r="AL96" s="5"/>
      <c r="AM96" s="5"/>
      <c r="AN96" s="5"/>
      <c r="AO96" s="5"/>
      <c r="AP96" s="5"/>
    </row>
    <row r="97" ht="92.1" customHeight="1" spans="1:35">
      <c r="A97" s="11" t="s">
        <v>172</v>
      </c>
      <c r="B97" s="12" t="s">
        <v>529</v>
      </c>
      <c r="C97" s="12" t="s">
        <v>530</v>
      </c>
      <c r="D97" s="12" t="s">
        <v>175</v>
      </c>
      <c r="E97" s="12" t="s">
        <v>176</v>
      </c>
      <c r="F97" s="12" t="s">
        <v>123</v>
      </c>
      <c r="G97" s="12" t="s">
        <v>175</v>
      </c>
      <c r="H97" s="12" t="s">
        <v>524</v>
      </c>
      <c r="I97" s="11" t="s">
        <v>525</v>
      </c>
      <c r="J97" s="12">
        <f t="shared" si="16"/>
        <v>20</v>
      </c>
      <c r="K97" s="12">
        <f t="shared" si="17"/>
        <v>20</v>
      </c>
      <c r="L97" s="12"/>
      <c r="M97" s="12"/>
      <c r="N97" s="12"/>
      <c r="O97" s="12">
        <v>20</v>
      </c>
      <c r="P97" s="12"/>
      <c r="Q97" s="12"/>
      <c r="R97" s="12"/>
      <c r="S97" s="12"/>
      <c r="T97" s="12"/>
      <c r="U97" s="12"/>
      <c r="V97" s="12"/>
      <c r="W97" s="12"/>
      <c r="X97" s="12" t="s">
        <v>119</v>
      </c>
      <c r="Y97" s="12" t="s">
        <v>101</v>
      </c>
      <c r="Z97" s="12" t="s">
        <v>101</v>
      </c>
      <c r="AA97" s="12" t="s">
        <v>120</v>
      </c>
      <c r="AB97" s="12" t="s">
        <v>120</v>
      </c>
      <c r="AC97" s="12" t="s">
        <v>120</v>
      </c>
      <c r="AD97" s="12">
        <v>6</v>
      </c>
      <c r="AE97" s="12">
        <v>19</v>
      </c>
      <c r="AF97" s="12">
        <v>41</v>
      </c>
      <c r="AG97" s="12" t="s">
        <v>513</v>
      </c>
      <c r="AH97" s="12" t="s">
        <v>510</v>
      </c>
      <c r="AI97" s="12"/>
    </row>
    <row r="98" s="4" customFormat="1" ht="92.1" customHeight="1" spans="1:35">
      <c r="A98" s="11" t="s">
        <v>178</v>
      </c>
      <c r="B98" s="12" t="s">
        <v>531</v>
      </c>
      <c r="C98" s="12" t="s">
        <v>532</v>
      </c>
      <c r="D98" s="12" t="s">
        <v>175</v>
      </c>
      <c r="E98" s="12" t="s">
        <v>250</v>
      </c>
      <c r="F98" s="12" t="s">
        <v>123</v>
      </c>
      <c r="G98" s="12" t="s">
        <v>175</v>
      </c>
      <c r="H98" s="12" t="s">
        <v>251</v>
      </c>
      <c r="I98" s="12">
        <v>15929518638</v>
      </c>
      <c r="J98" s="12">
        <f t="shared" si="16"/>
        <v>40</v>
      </c>
      <c r="K98" s="12">
        <f t="shared" si="17"/>
        <v>40</v>
      </c>
      <c r="L98" s="12"/>
      <c r="M98" s="12"/>
      <c r="N98" s="12"/>
      <c r="O98" s="12">
        <v>40</v>
      </c>
      <c r="P98" s="12"/>
      <c r="Q98" s="12"/>
      <c r="R98" s="12"/>
      <c r="S98" s="12"/>
      <c r="T98" s="12"/>
      <c r="U98" s="12"/>
      <c r="V98" s="12"/>
      <c r="W98" s="12"/>
      <c r="X98" s="12" t="s">
        <v>119</v>
      </c>
      <c r="Y98" s="12" t="s">
        <v>101</v>
      </c>
      <c r="Z98" s="12" t="s">
        <v>120</v>
      </c>
      <c r="AA98" s="12" t="s">
        <v>120</v>
      </c>
      <c r="AB98" s="12" t="s">
        <v>120</v>
      </c>
      <c r="AC98" s="12" t="s">
        <v>120</v>
      </c>
      <c r="AD98" s="12">
        <v>12</v>
      </c>
      <c r="AE98" s="12">
        <v>32</v>
      </c>
      <c r="AF98" s="12">
        <v>114</v>
      </c>
      <c r="AG98" s="12" t="s">
        <v>533</v>
      </c>
      <c r="AH98" s="12" t="s">
        <v>534</v>
      </c>
      <c r="AI98" s="12"/>
    </row>
    <row r="99" s="4" customFormat="1" ht="92.1" customHeight="1" spans="1:35">
      <c r="A99" s="11" t="s">
        <v>184</v>
      </c>
      <c r="B99" s="12" t="s">
        <v>535</v>
      </c>
      <c r="C99" s="12" t="s">
        <v>536</v>
      </c>
      <c r="D99" s="12" t="s">
        <v>175</v>
      </c>
      <c r="E99" s="12" t="s">
        <v>250</v>
      </c>
      <c r="F99" s="12" t="s">
        <v>123</v>
      </c>
      <c r="G99" s="12" t="s">
        <v>175</v>
      </c>
      <c r="H99" s="12" t="s">
        <v>251</v>
      </c>
      <c r="I99" s="12">
        <v>15929518638</v>
      </c>
      <c r="J99" s="12">
        <f t="shared" si="16"/>
        <v>100</v>
      </c>
      <c r="K99" s="12">
        <f t="shared" si="17"/>
        <v>100</v>
      </c>
      <c r="L99" s="12"/>
      <c r="M99" s="12"/>
      <c r="N99" s="12"/>
      <c r="O99" s="12">
        <v>100</v>
      </c>
      <c r="P99" s="12"/>
      <c r="Q99" s="12"/>
      <c r="R99" s="12"/>
      <c r="S99" s="12"/>
      <c r="T99" s="12"/>
      <c r="U99" s="12"/>
      <c r="V99" s="12"/>
      <c r="W99" s="12"/>
      <c r="X99" s="12" t="s">
        <v>119</v>
      </c>
      <c r="Y99" s="12" t="s">
        <v>101</v>
      </c>
      <c r="Z99" s="12" t="s">
        <v>120</v>
      </c>
      <c r="AA99" s="12" t="s">
        <v>120</v>
      </c>
      <c r="AB99" s="12" t="s">
        <v>120</v>
      </c>
      <c r="AC99" s="12" t="s">
        <v>120</v>
      </c>
      <c r="AD99" s="12">
        <v>5</v>
      </c>
      <c r="AE99" s="12">
        <v>21</v>
      </c>
      <c r="AF99" s="12">
        <v>835</v>
      </c>
      <c r="AG99" s="12" t="s">
        <v>533</v>
      </c>
      <c r="AH99" s="12" t="s">
        <v>537</v>
      </c>
      <c r="AI99" s="12"/>
    </row>
    <row r="100" s="4" customFormat="1" ht="92.1" customHeight="1" spans="1:42">
      <c r="A100" s="11" t="s">
        <v>190</v>
      </c>
      <c r="B100" s="12" t="s">
        <v>538</v>
      </c>
      <c r="C100" s="12" t="s">
        <v>539</v>
      </c>
      <c r="D100" s="12" t="s">
        <v>127</v>
      </c>
      <c r="E100" s="12" t="s">
        <v>540</v>
      </c>
      <c r="F100" s="12" t="s">
        <v>123</v>
      </c>
      <c r="G100" s="12" t="s">
        <v>127</v>
      </c>
      <c r="H100" s="12" t="s">
        <v>541</v>
      </c>
      <c r="I100" s="12">
        <v>15191523170</v>
      </c>
      <c r="J100" s="12">
        <f t="shared" si="16"/>
        <v>28</v>
      </c>
      <c r="K100" s="12">
        <f t="shared" si="17"/>
        <v>28</v>
      </c>
      <c r="L100" s="12">
        <v>28</v>
      </c>
      <c r="M100" s="12"/>
      <c r="N100" s="12"/>
      <c r="O100" s="12"/>
      <c r="P100" s="12"/>
      <c r="Q100" s="12"/>
      <c r="R100" s="12"/>
      <c r="S100" s="12"/>
      <c r="T100" s="12"/>
      <c r="U100" s="12"/>
      <c r="V100" s="12"/>
      <c r="W100" s="12"/>
      <c r="X100" s="12" t="s">
        <v>119</v>
      </c>
      <c r="Y100" s="12" t="s">
        <v>101</v>
      </c>
      <c r="Z100" s="12" t="s">
        <v>101</v>
      </c>
      <c r="AA100" s="12" t="s">
        <v>101</v>
      </c>
      <c r="AB100" s="12" t="s">
        <v>120</v>
      </c>
      <c r="AC100" s="12" t="s">
        <v>120</v>
      </c>
      <c r="AD100" s="12">
        <v>14</v>
      </c>
      <c r="AE100" s="12">
        <v>52</v>
      </c>
      <c r="AF100" s="12">
        <v>68</v>
      </c>
      <c r="AG100" s="12" t="s">
        <v>542</v>
      </c>
      <c r="AH100" s="12" t="s">
        <v>543</v>
      </c>
      <c r="AI100" s="12"/>
      <c r="AJ100" s="5"/>
      <c r="AK100" s="5"/>
      <c r="AL100" s="5"/>
      <c r="AM100" s="5"/>
      <c r="AN100" s="5"/>
      <c r="AO100" s="5"/>
      <c r="AP100" s="5"/>
    </row>
    <row r="101" ht="92.1" customHeight="1" spans="1:35">
      <c r="A101" s="11" t="s">
        <v>197</v>
      </c>
      <c r="B101" s="11" t="s">
        <v>544</v>
      </c>
      <c r="C101" s="12" t="s">
        <v>545</v>
      </c>
      <c r="D101" s="12" t="s">
        <v>127</v>
      </c>
      <c r="E101" s="12" t="s">
        <v>546</v>
      </c>
      <c r="F101" s="12" t="s">
        <v>123</v>
      </c>
      <c r="G101" s="12" t="s">
        <v>127</v>
      </c>
      <c r="H101" s="12" t="s">
        <v>258</v>
      </c>
      <c r="I101" s="12">
        <v>18809158865</v>
      </c>
      <c r="J101" s="12">
        <f t="shared" si="16"/>
        <v>5</v>
      </c>
      <c r="K101" s="12">
        <f t="shared" si="17"/>
        <v>5</v>
      </c>
      <c r="L101" s="12">
        <v>5</v>
      </c>
      <c r="M101" s="12"/>
      <c r="N101" s="12"/>
      <c r="O101" s="12"/>
      <c r="P101" s="12"/>
      <c r="Q101" s="12"/>
      <c r="R101" s="12"/>
      <c r="S101" s="12"/>
      <c r="T101" s="12"/>
      <c r="U101" s="12"/>
      <c r="V101" s="12"/>
      <c r="W101" s="12"/>
      <c r="X101" s="12" t="s">
        <v>119</v>
      </c>
      <c r="Y101" s="12" t="s">
        <v>101</v>
      </c>
      <c r="Z101" s="12" t="s">
        <v>101</v>
      </c>
      <c r="AA101" s="12" t="s">
        <v>120</v>
      </c>
      <c r="AB101" s="12" t="s">
        <v>120</v>
      </c>
      <c r="AC101" s="12" t="s">
        <v>120</v>
      </c>
      <c r="AD101" s="12">
        <v>1</v>
      </c>
      <c r="AE101" s="12">
        <v>3</v>
      </c>
      <c r="AF101" s="12">
        <v>20</v>
      </c>
      <c r="AG101" s="12" t="s">
        <v>547</v>
      </c>
      <c r="AH101" s="12" t="s">
        <v>548</v>
      </c>
      <c r="AI101" s="12"/>
    </row>
    <row r="102" s="5" customFormat="1" ht="92.1" customHeight="1" spans="1:35">
      <c r="A102" s="11" t="s">
        <v>204</v>
      </c>
      <c r="B102" s="12" t="s">
        <v>549</v>
      </c>
      <c r="C102" s="12" t="s">
        <v>550</v>
      </c>
      <c r="D102" s="12" t="s">
        <v>127</v>
      </c>
      <c r="E102" s="12" t="s">
        <v>551</v>
      </c>
      <c r="F102" s="12" t="s">
        <v>123</v>
      </c>
      <c r="G102" s="12" t="s">
        <v>127</v>
      </c>
      <c r="H102" s="12" t="s">
        <v>258</v>
      </c>
      <c r="I102" s="12">
        <v>18809158865</v>
      </c>
      <c r="J102" s="12">
        <f t="shared" si="16"/>
        <v>5</v>
      </c>
      <c r="K102" s="12">
        <f t="shared" si="17"/>
        <v>5</v>
      </c>
      <c r="L102" s="12">
        <v>5</v>
      </c>
      <c r="M102" s="12"/>
      <c r="N102" s="12"/>
      <c r="O102" s="12"/>
      <c r="P102" s="12"/>
      <c r="Q102" s="12"/>
      <c r="R102" s="12"/>
      <c r="S102" s="12"/>
      <c r="T102" s="12"/>
      <c r="U102" s="12"/>
      <c r="V102" s="12"/>
      <c r="W102" s="12"/>
      <c r="X102" s="12" t="s">
        <v>119</v>
      </c>
      <c r="Y102" s="12" t="s">
        <v>101</v>
      </c>
      <c r="Z102" s="12" t="s">
        <v>101</v>
      </c>
      <c r="AA102" s="12" t="s">
        <v>101</v>
      </c>
      <c r="AB102" s="12" t="s">
        <v>101</v>
      </c>
      <c r="AC102" s="12" t="s">
        <v>101</v>
      </c>
      <c r="AD102" s="12">
        <v>25</v>
      </c>
      <c r="AE102" s="12">
        <v>69</v>
      </c>
      <c r="AF102" s="12">
        <v>189</v>
      </c>
      <c r="AG102" s="12" t="s">
        <v>552</v>
      </c>
      <c r="AH102" s="12" t="s">
        <v>553</v>
      </c>
      <c r="AI102" s="12"/>
    </row>
    <row r="103" ht="92.1" customHeight="1" spans="1:35">
      <c r="A103" s="11" t="s">
        <v>209</v>
      </c>
      <c r="B103" s="12" t="s">
        <v>554</v>
      </c>
      <c r="C103" s="12" t="s">
        <v>555</v>
      </c>
      <c r="D103" s="12" t="s">
        <v>142</v>
      </c>
      <c r="E103" s="12" t="s">
        <v>162</v>
      </c>
      <c r="F103" s="12" t="s">
        <v>123</v>
      </c>
      <c r="G103" s="12" t="s">
        <v>142</v>
      </c>
      <c r="H103" s="12" t="s">
        <v>556</v>
      </c>
      <c r="I103" s="12">
        <v>13309156680</v>
      </c>
      <c r="J103" s="12">
        <f t="shared" si="16"/>
        <v>8</v>
      </c>
      <c r="K103" s="12">
        <f t="shared" si="17"/>
        <v>8</v>
      </c>
      <c r="L103" s="12"/>
      <c r="M103" s="12"/>
      <c r="N103" s="12"/>
      <c r="O103" s="12">
        <v>8</v>
      </c>
      <c r="P103" s="12"/>
      <c r="Q103" s="12"/>
      <c r="R103" s="12"/>
      <c r="S103" s="12"/>
      <c r="T103" s="12"/>
      <c r="U103" s="12"/>
      <c r="V103" s="12"/>
      <c r="W103" s="12"/>
      <c r="X103" s="12" t="s">
        <v>119</v>
      </c>
      <c r="Y103" s="12" t="s">
        <v>101</v>
      </c>
      <c r="Z103" s="12" t="s">
        <v>101</v>
      </c>
      <c r="AA103" s="12" t="s">
        <v>120</v>
      </c>
      <c r="AB103" s="12" t="s">
        <v>120</v>
      </c>
      <c r="AC103" s="12" t="s">
        <v>120</v>
      </c>
      <c r="AD103" s="12">
        <v>2</v>
      </c>
      <c r="AE103" s="12">
        <v>6</v>
      </c>
      <c r="AF103" s="12">
        <v>18</v>
      </c>
      <c r="AG103" s="12" t="s">
        <v>557</v>
      </c>
      <c r="AH103" s="12" t="s">
        <v>558</v>
      </c>
      <c r="AI103" s="12"/>
    </row>
    <row r="104" ht="92.1" customHeight="1" spans="1:35">
      <c r="A104" s="11" t="s">
        <v>215</v>
      </c>
      <c r="B104" s="12" t="s">
        <v>559</v>
      </c>
      <c r="C104" s="12" t="s">
        <v>560</v>
      </c>
      <c r="D104" s="12" t="s">
        <v>142</v>
      </c>
      <c r="E104" s="12" t="s">
        <v>162</v>
      </c>
      <c r="F104" s="12" t="s">
        <v>123</v>
      </c>
      <c r="G104" s="12" t="s">
        <v>142</v>
      </c>
      <c r="H104" s="12" t="s">
        <v>556</v>
      </c>
      <c r="I104" s="12">
        <v>13309156680</v>
      </c>
      <c r="J104" s="12">
        <f t="shared" si="16"/>
        <v>30</v>
      </c>
      <c r="K104" s="12">
        <f t="shared" si="17"/>
        <v>30</v>
      </c>
      <c r="L104" s="12"/>
      <c r="M104" s="12"/>
      <c r="N104" s="12"/>
      <c r="O104" s="12">
        <v>30</v>
      </c>
      <c r="P104" s="12"/>
      <c r="Q104" s="12"/>
      <c r="R104" s="12"/>
      <c r="S104" s="12"/>
      <c r="T104" s="12"/>
      <c r="U104" s="12"/>
      <c r="V104" s="12"/>
      <c r="W104" s="12"/>
      <c r="X104" s="12" t="s">
        <v>119</v>
      </c>
      <c r="Y104" s="12" t="s">
        <v>101</v>
      </c>
      <c r="Z104" s="12" t="s">
        <v>101</v>
      </c>
      <c r="AA104" s="12" t="s">
        <v>120</v>
      </c>
      <c r="AB104" s="12" t="s">
        <v>120</v>
      </c>
      <c r="AC104" s="12" t="s">
        <v>120</v>
      </c>
      <c r="AD104" s="12">
        <v>16</v>
      </c>
      <c r="AE104" s="12">
        <v>58</v>
      </c>
      <c r="AF104" s="12">
        <v>112</v>
      </c>
      <c r="AG104" s="12" t="s">
        <v>557</v>
      </c>
      <c r="AH104" s="12" t="s">
        <v>561</v>
      </c>
      <c r="AI104" s="12"/>
    </row>
    <row r="105" s="4" customFormat="1" ht="92.1" customHeight="1" spans="1:42">
      <c r="A105" s="11" t="s">
        <v>222</v>
      </c>
      <c r="B105" s="12" t="s">
        <v>562</v>
      </c>
      <c r="C105" s="12" t="s">
        <v>563</v>
      </c>
      <c r="D105" s="12" t="s">
        <v>142</v>
      </c>
      <c r="E105" s="12" t="s">
        <v>459</v>
      </c>
      <c r="F105" s="12" t="s">
        <v>123</v>
      </c>
      <c r="G105" s="12" t="s">
        <v>142</v>
      </c>
      <c r="H105" s="12" t="s">
        <v>556</v>
      </c>
      <c r="I105" s="12">
        <v>13309156680</v>
      </c>
      <c r="J105" s="12">
        <f t="shared" si="16"/>
        <v>10</v>
      </c>
      <c r="K105" s="12">
        <f t="shared" si="17"/>
        <v>10</v>
      </c>
      <c r="L105" s="12"/>
      <c r="M105" s="12"/>
      <c r="N105" s="12"/>
      <c r="O105" s="12">
        <v>10</v>
      </c>
      <c r="P105" s="12"/>
      <c r="Q105" s="12"/>
      <c r="R105" s="12"/>
      <c r="S105" s="12"/>
      <c r="T105" s="12"/>
      <c r="U105" s="12"/>
      <c r="V105" s="12"/>
      <c r="W105" s="12"/>
      <c r="X105" s="12" t="s">
        <v>119</v>
      </c>
      <c r="Y105" s="12" t="s">
        <v>101</v>
      </c>
      <c r="Z105" s="12" t="s">
        <v>101</v>
      </c>
      <c r="AA105" s="12" t="s">
        <v>120</v>
      </c>
      <c r="AB105" s="12" t="s">
        <v>120</v>
      </c>
      <c r="AC105" s="12" t="s">
        <v>120</v>
      </c>
      <c r="AD105" s="12">
        <v>2</v>
      </c>
      <c r="AE105" s="12">
        <v>8</v>
      </c>
      <c r="AF105" s="12">
        <v>32</v>
      </c>
      <c r="AG105" s="12" t="s">
        <v>564</v>
      </c>
      <c r="AH105" s="12" t="s">
        <v>565</v>
      </c>
      <c r="AI105" s="12"/>
      <c r="AJ105" s="5"/>
      <c r="AK105" s="5"/>
      <c r="AL105" s="5"/>
      <c r="AM105" s="5"/>
      <c r="AN105" s="5"/>
      <c r="AO105" s="5"/>
      <c r="AP105" s="5"/>
    </row>
    <row r="106" ht="92.1" customHeight="1" spans="1:35">
      <c r="A106" s="11" t="s">
        <v>228</v>
      </c>
      <c r="B106" s="11" t="s">
        <v>566</v>
      </c>
      <c r="C106" s="11" t="s">
        <v>567</v>
      </c>
      <c r="D106" s="11" t="s">
        <v>276</v>
      </c>
      <c r="E106" s="11" t="s">
        <v>568</v>
      </c>
      <c r="F106" s="11" t="s">
        <v>123</v>
      </c>
      <c r="G106" s="11" t="s">
        <v>276</v>
      </c>
      <c r="H106" s="11" t="s">
        <v>569</v>
      </c>
      <c r="I106" s="11">
        <v>8016060</v>
      </c>
      <c r="J106" s="12">
        <f t="shared" si="16"/>
        <v>20</v>
      </c>
      <c r="K106" s="12">
        <f t="shared" si="17"/>
        <v>20</v>
      </c>
      <c r="L106" s="11"/>
      <c r="M106" s="11"/>
      <c r="N106" s="11"/>
      <c r="O106" s="11">
        <v>20</v>
      </c>
      <c r="P106" s="11"/>
      <c r="Q106" s="11"/>
      <c r="R106" s="11"/>
      <c r="S106" s="11"/>
      <c r="T106" s="11"/>
      <c r="U106" s="11"/>
      <c r="V106" s="11"/>
      <c r="W106" s="11"/>
      <c r="X106" s="11" t="s">
        <v>119</v>
      </c>
      <c r="Y106" s="11" t="s">
        <v>101</v>
      </c>
      <c r="Z106" s="11" t="s">
        <v>101</v>
      </c>
      <c r="AA106" s="11" t="s">
        <v>120</v>
      </c>
      <c r="AB106" s="11" t="s">
        <v>120</v>
      </c>
      <c r="AC106" s="11" t="s">
        <v>120</v>
      </c>
      <c r="AD106" s="11">
        <v>106</v>
      </c>
      <c r="AE106" s="11">
        <v>268</v>
      </c>
      <c r="AF106" s="11">
        <v>592</v>
      </c>
      <c r="AG106" s="11" t="s">
        <v>570</v>
      </c>
      <c r="AH106" s="12" t="s">
        <v>571</v>
      </c>
      <c r="AI106" s="11"/>
    </row>
    <row r="107" s="4" customFormat="1" ht="92.1" customHeight="1" spans="1:35">
      <c r="A107" s="11" t="s">
        <v>234</v>
      </c>
      <c r="B107" s="11" t="s">
        <v>572</v>
      </c>
      <c r="C107" s="11" t="s">
        <v>573</v>
      </c>
      <c r="D107" s="11" t="s">
        <v>276</v>
      </c>
      <c r="E107" s="11" t="s">
        <v>574</v>
      </c>
      <c r="F107" s="11" t="s">
        <v>123</v>
      </c>
      <c r="G107" s="11" t="s">
        <v>276</v>
      </c>
      <c r="H107" s="11" t="s">
        <v>569</v>
      </c>
      <c r="I107" s="11">
        <v>8016060</v>
      </c>
      <c r="J107" s="12">
        <f t="shared" si="16"/>
        <v>5</v>
      </c>
      <c r="K107" s="12">
        <f t="shared" si="17"/>
        <v>5</v>
      </c>
      <c r="L107" s="11"/>
      <c r="M107" s="11"/>
      <c r="N107" s="11"/>
      <c r="O107" s="11">
        <v>5</v>
      </c>
      <c r="P107" s="11"/>
      <c r="Q107" s="11"/>
      <c r="R107" s="11"/>
      <c r="S107" s="11"/>
      <c r="T107" s="11"/>
      <c r="U107" s="11"/>
      <c r="V107" s="11"/>
      <c r="W107" s="11"/>
      <c r="X107" s="11" t="s">
        <v>119</v>
      </c>
      <c r="Y107" s="11" t="s">
        <v>101</v>
      </c>
      <c r="Z107" s="11" t="s">
        <v>101</v>
      </c>
      <c r="AA107" s="11" t="s">
        <v>120</v>
      </c>
      <c r="AB107" s="11" t="s">
        <v>120</v>
      </c>
      <c r="AC107" s="11" t="s">
        <v>120</v>
      </c>
      <c r="AD107" s="11">
        <v>1</v>
      </c>
      <c r="AE107" s="11">
        <v>5</v>
      </c>
      <c r="AF107" s="11">
        <v>5</v>
      </c>
      <c r="AG107" s="11" t="s">
        <v>570</v>
      </c>
      <c r="AH107" s="12" t="s">
        <v>575</v>
      </c>
      <c r="AI107" s="11"/>
    </row>
    <row r="108" s="4" customFormat="1" ht="92.1" customHeight="1" spans="1:35">
      <c r="A108" s="11" t="s">
        <v>241</v>
      </c>
      <c r="B108" s="11" t="s">
        <v>576</v>
      </c>
      <c r="C108" s="11" t="s">
        <v>577</v>
      </c>
      <c r="D108" s="11" t="s">
        <v>276</v>
      </c>
      <c r="E108" s="11" t="s">
        <v>282</v>
      </c>
      <c r="F108" s="11" t="s">
        <v>123</v>
      </c>
      <c r="G108" s="11" t="s">
        <v>276</v>
      </c>
      <c r="H108" s="11" t="s">
        <v>569</v>
      </c>
      <c r="I108" s="11">
        <v>8016060</v>
      </c>
      <c r="J108" s="12">
        <f t="shared" si="16"/>
        <v>12</v>
      </c>
      <c r="K108" s="12">
        <f t="shared" si="17"/>
        <v>12</v>
      </c>
      <c r="L108" s="11"/>
      <c r="M108" s="11"/>
      <c r="N108" s="11"/>
      <c r="O108" s="11">
        <v>12</v>
      </c>
      <c r="P108" s="11"/>
      <c r="Q108" s="11"/>
      <c r="R108" s="11"/>
      <c r="S108" s="11"/>
      <c r="T108" s="11"/>
      <c r="U108" s="11"/>
      <c r="V108" s="11"/>
      <c r="W108" s="11"/>
      <c r="X108" s="11" t="s">
        <v>119</v>
      </c>
      <c r="Y108" s="11" t="s">
        <v>101</v>
      </c>
      <c r="Z108" s="11" t="s">
        <v>120</v>
      </c>
      <c r="AA108" s="11" t="s">
        <v>120</v>
      </c>
      <c r="AB108" s="11" t="s">
        <v>120</v>
      </c>
      <c r="AC108" s="11" t="s">
        <v>120</v>
      </c>
      <c r="AD108" s="11">
        <v>3</v>
      </c>
      <c r="AE108" s="11">
        <v>8</v>
      </c>
      <c r="AF108" s="11">
        <v>26</v>
      </c>
      <c r="AG108" s="11" t="s">
        <v>570</v>
      </c>
      <c r="AH108" s="12" t="s">
        <v>233</v>
      </c>
      <c r="AI108" s="11"/>
    </row>
    <row r="109" ht="92.1" customHeight="1" spans="1:35">
      <c r="A109" s="11" t="s">
        <v>53</v>
      </c>
      <c r="B109" s="12"/>
      <c r="C109" s="12"/>
      <c r="D109" s="12"/>
      <c r="E109" s="12"/>
      <c r="F109" s="12"/>
      <c r="G109" s="12"/>
      <c r="H109" s="12"/>
      <c r="I109" s="12"/>
      <c r="J109" s="12">
        <f>SUM(J110:J129)</f>
        <v>691</v>
      </c>
      <c r="K109" s="12">
        <f t="shared" ref="K109:W109" si="18">SUM(K110:K129)</f>
        <v>691</v>
      </c>
      <c r="L109" s="12">
        <f t="shared" si="18"/>
        <v>691</v>
      </c>
      <c r="M109" s="12">
        <f t="shared" si="18"/>
        <v>0</v>
      </c>
      <c r="N109" s="12">
        <f t="shared" si="18"/>
        <v>0</v>
      </c>
      <c r="O109" s="12">
        <f t="shared" si="18"/>
        <v>0</v>
      </c>
      <c r="P109" s="12">
        <f t="shared" si="18"/>
        <v>0</v>
      </c>
      <c r="Q109" s="12">
        <f t="shared" si="18"/>
        <v>0</v>
      </c>
      <c r="R109" s="12">
        <f t="shared" si="18"/>
        <v>0</v>
      </c>
      <c r="S109" s="12">
        <f t="shared" si="18"/>
        <v>0</v>
      </c>
      <c r="T109" s="12">
        <f t="shared" si="18"/>
        <v>0</v>
      </c>
      <c r="U109" s="12">
        <f t="shared" si="18"/>
        <v>0</v>
      </c>
      <c r="V109" s="12">
        <f t="shared" si="18"/>
        <v>0</v>
      </c>
      <c r="W109" s="12">
        <f t="shared" si="18"/>
        <v>0</v>
      </c>
      <c r="X109" s="12"/>
      <c r="Y109" s="12"/>
      <c r="Z109" s="12"/>
      <c r="AA109" s="12"/>
      <c r="AB109" s="12"/>
      <c r="AC109" s="12"/>
      <c r="AD109" s="12"/>
      <c r="AE109" s="12"/>
      <c r="AF109" s="12"/>
      <c r="AG109" s="12"/>
      <c r="AH109" s="12"/>
      <c r="AI109" s="12"/>
    </row>
    <row r="110" ht="92.1" customHeight="1" spans="1:35">
      <c r="A110" s="11" t="s">
        <v>124</v>
      </c>
      <c r="B110" s="12" t="s">
        <v>578</v>
      </c>
      <c r="C110" s="12" t="s">
        <v>579</v>
      </c>
      <c r="D110" s="12" t="s">
        <v>136</v>
      </c>
      <c r="E110" s="12" t="s">
        <v>328</v>
      </c>
      <c r="F110" s="12" t="s">
        <v>123</v>
      </c>
      <c r="G110" s="12" t="s">
        <v>129</v>
      </c>
      <c r="H110" s="12" t="s">
        <v>130</v>
      </c>
      <c r="I110" s="12">
        <v>18009156664</v>
      </c>
      <c r="J110" s="12">
        <f t="shared" ref="J110:J129" si="19">SUM(K110+P110+Q110+R110+S110+T110+U110+V110+W110)</f>
        <v>45</v>
      </c>
      <c r="K110" s="12">
        <f t="shared" ref="K110:K129" si="20">SUM(L110:O110)</f>
        <v>45</v>
      </c>
      <c r="L110" s="12">
        <v>45</v>
      </c>
      <c r="M110" s="12"/>
      <c r="N110" s="12"/>
      <c r="O110" s="12"/>
      <c r="P110" s="12"/>
      <c r="Q110" s="12"/>
      <c r="R110" s="12"/>
      <c r="S110" s="12"/>
      <c r="T110" s="12"/>
      <c r="U110" s="12"/>
      <c r="V110" s="12"/>
      <c r="W110" s="12"/>
      <c r="X110" s="12" t="s">
        <v>119</v>
      </c>
      <c r="Y110" s="12" t="s">
        <v>101</v>
      </c>
      <c r="Z110" s="12" t="s">
        <v>101</v>
      </c>
      <c r="AA110" s="12" t="s">
        <v>120</v>
      </c>
      <c r="AB110" s="12" t="s">
        <v>120</v>
      </c>
      <c r="AC110" s="12" t="s">
        <v>120</v>
      </c>
      <c r="AD110" s="12">
        <v>42</v>
      </c>
      <c r="AE110" s="12">
        <v>118</v>
      </c>
      <c r="AF110" s="12">
        <v>650</v>
      </c>
      <c r="AG110" s="12" t="s">
        <v>570</v>
      </c>
      <c r="AH110" s="12" t="s">
        <v>580</v>
      </c>
      <c r="AI110" s="12"/>
    </row>
    <row r="111" ht="92.1" customHeight="1" spans="1:35">
      <c r="A111" s="11" t="s">
        <v>133</v>
      </c>
      <c r="B111" s="12" t="s">
        <v>581</v>
      </c>
      <c r="C111" s="12" t="s">
        <v>582</v>
      </c>
      <c r="D111" s="12" t="s">
        <v>155</v>
      </c>
      <c r="E111" s="12" t="s">
        <v>583</v>
      </c>
      <c r="F111" s="12" t="s">
        <v>123</v>
      </c>
      <c r="G111" s="12" t="s">
        <v>129</v>
      </c>
      <c r="H111" s="12" t="s">
        <v>130</v>
      </c>
      <c r="I111" s="12">
        <v>18009156664</v>
      </c>
      <c r="J111" s="12">
        <f t="shared" si="19"/>
        <v>35</v>
      </c>
      <c r="K111" s="12">
        <f t="shared" si="20"/>
        <v>35</v>
      </c>
      <c r="L111" s="12">
        <v>35</v>
      </c>
      <c r="M111" s="12"/>
      <c r="N111" s="12"/>
      <c r="O111" s="12"/>
      <c r="P111" s="12"/>
      <c r="Q111" s="12"/>
      <c r="R111" s="12"/>
      <c r="S111" s="12"/>
      <c r="T111" s="12"/>
      <c r="U111" s="12"/>
      <c r="V111" s="12"/>
      <c r="W111" s="12"/>
      <c r="X111" s="12" t="s">
        <v>119</v>
      </c>
      <c r="Y111" s="12" t="s">
        <v>101</v>
      </c>
      <c r="Z111" s="12" t="s">
        <v>101</v>
      </c>
      <c r="AA111" s="12" t="s">
        <v>120</v>
      </c>
      <c r="AB111" s="12" t="s">
        <v>120</v>
      </c>
      <c r="AC111" s="12" t="s">
        <v>120</v>
      </c>
      <c r="AD111" s="12">
        <v>54</v>
      </c>
      <c r="AE111" s="12">
        <v>168</v>
      </c>
      <c r="AF111" s="12">
        <v>860</v>
      </c>
      <c r="AG111" s="12" t="s">
        <v>570</v>
      </c>
      <c r="AH111" s="12" t="s">
        <v>584</v>
      </c>
      <c r="AI111" s="12"/>
    </row>
    <row r="112" ht="92.1" customHeight="1" spans="1:35">
      <c r="A112" s="11" t="s">
        <v>139</v>
      </c>
      <c r="B112" s="12" t="s">
        <v>585</v>
      </c>
      <c r="C112" s="12" t="s">
        <v>586</v>
      </c>
      <c r="D112" s="12" t="s">
        <v>276</v>
      </c>
      <c r="E112" s="12" t="s">
        <v>587</v>
      </c>
      <c r="F112" s="12" t="s">
        <v>123</v>
      </c>
      <c r="G112" s="12" t="s">
        <v>129</v>
      </c>
      <c r="H112" s="12" t="s">
        <v>130</v>
      </c>
      <c r="I112" s="12">
        <v>18009156664</v>
      </c>
      <c r="J112" s="12">
        <f t="shared" si="19"/>
        <v>31</v>
      </c>
      <c r="K112" s="12">
        <f t="shared" si="20"/>
        <v>31</v>
      </c>
      <c r="L112" s="12">
        <v>31</v>
      </c>
      <c r="M112" s="12"/>
      <c r="N112" s="12"/>
      <c r="O112" s="12"/>
      <c r="P112" s="12"/>
      <c r="Q112" s="12"/>
      <c r="R112" s="12"/>
      <c r="S112" s="12"/>
      <c r="T112" s="12"/>
      <c r="U112" s="12"/>
      <c r="V112" s="12"/>
      <c r="W112" s="12"/>
      <c r="X112" s="12" t="s">
        <v>119</v>
      </c>
      <c r="Y112" s="12" t="s">
        <v>101</v>
      </c>
      <c r="Z112" s="12" t="s">
        <v>101</v>
      </c>
      <c r="AA112" s="12" t="s">
        <v>120</v>
      </c>
      <c r="AB112" s="12" t="s">
        <v>120</v>
      </c>
      <c r="AC112" s="12" t="s">
        <v>120</v>
      </c>
      <c r="AD112" s="12">
        <v>49</v>
      </c>
      <c r="AE112" s="12">
        <v>147</v>
      </c>
      <c r="AF112" s="12">
        <v>650</v>
      </c>
      <c r="AG112" s="12" t="s">
        <v>570</v>
      </c>
      <c r="AH112" s="12" t="s">
        <v>588</v>
      </c>
      <c r="AI112" s="12"/>
    </row>
    <row r="113" ht="92.1" customHeight="1" spans="1:35">
      <c r="A113" s="11" t="s">
        <v>145</v>
      </c>
      <c r="B113" s="12" t="s">
        <v>589</v>
      </c>
      <c r="C113" s="12" t="s">
        <v>590</v>
      </c>
      <c r="D113" s="12" t="s">
        <v>276</v>
      </c>
      <c r="E113" s="12" t="s">
        <v>591</v>
      </c>
      <c r="F113" s="12" t="s">
        <v>123</v>
      </c>
      <c r="G113" s="12" t="s">
        <v>129</v>
      </c>
      <c r="H113" s="12" t="s">
        <v>130</v>
      </c>
      <c r="I113" s="12">
        <v>18009156664</v>
      </c>
      <c r="J113" s="12">
        <f t="shared" si="19"/>
        <v>45</v>
      </c>
      <c r="K113" s="12">
        <f t="shared" si="20"/>
        <v>45</v>
      </c>
      <c r="L113" s="12">
        <v>45</v>
      </c>
      <c r="M113" s="12"/>
      <c r="N113" s="12"/>
      <c r="O113" s="12"/>
      <c r="P113" s="12"/>
      <c r="Q113" s="12"/>
      <c r="R113" s="12"/>
      <c r="S113" s="12"/>
      <c r="T113" s="12"/>
      <c r="U113" s="12"/>
      <c r="V113" s="12"/>
      <c r="W113" s="12"/>
      <c r="X113" s="12" t="s">
        <v>119</v>
      </c>
      <c r="Y113" s="12" t="s">
        <v>101</v>
      </c>
      <c r="Z113" s="12" t="s">
        <v>101</v>
      </c>
      <c r="AA113" s="12" t="s">
        <v>120</v>
      </c>
      <c r="AB113" s="12" t="s">
        <v>120</v>
      </c>
      <c r="AC113" s="12" t="s">
        <v>120</v>
      </c>
      <c r="AD113" s="12">
        <v>61</v>
      </c>
      <c r="AE113" s="12">
        <v>186</v>
      </c>
      <c r="AF113" s="12">
        <v>240</v>
      </c>
      <c r="AG113" s="12" t="s">
        <v>570</v>
      </c>
      <c r="AH113" s="12" t="s">
        <v>592</v>
      </c>
      <c r="AI113" s="12"/>
    </row>
    <row r="114" ht="92.1" customHeight="1" spans="1:35">
      <c r="A114" s="11" t="s">
        <v>152</v>
      </c>
      <c r="B114" s="12" t="s">
        <v>593</v>
      </c>
      <c r="C114" s="12" t="s">
        <v>594</v>
      </c>
      <c r="D114" s="12" t="s">
        <v>276</v>
      </c>
      <c r="E114" s="12" t="s">
        <v>595</v>
      </c>
      <c r="F114" s="12" t="s">
        <v>123</v>
      </c>
      <c r="G114" s="12" t="s">
        <v>129</v>
      </c>
      <c r="H114" s="12" t="s">
        <v>130</v>
      </c>
      <c r="I114" s="12">
        <v>18009156664</v>
      </c>
      <c r="J114" s="12">
        <f t="shared" si="19"/>
        <v>51</v>
      </c>
      <c r="K114" s="12">
        <f t="shared" si="20"/>
        <v>51</v>
      </c>
      <c r="L114" s="12">
        <v>51</v>
      </c>
      <c r="M114" s="12"/>
      <c r="N114" s="12"/>
      <c r="O114" s="12"/>
      <c r="P114" s="12"/>
      <c r="Q114" s="12"/>
      <c r="R114" s="12"/>
      <c r="S114" s="12"/>
      <c r="T114" s="12"/>
      <c r="U114" s="12"/>
      <c r="V114" s="12"/>
      <c r="W114" s="12"/>
      <c r="X114" s="12" t="s">
        <v>119</v>
      </c>
      <c r="Y114" s="12" t="s">
        <v>101</v>
      </c>
      <c r="Z114" s="12" t="s">
        <v>101</v>
      </c>
      <c r="AA114" s="12" t="s">
        <v>120</v>
      </c>
      <c r="AB114" s="12" t="s">
        <v>120</v>
      </c>
      <c r="AC114" s="12" t="s">
        <v>120</v>
      </c>
      <c r="AD114" s="12">
        <v>73</v>
      </c>
      <c r="AE114" s="12">
        <v>214</v>
      </c>
      <c r="AF114" s="12">
        <v>620</v>
      </c>
      <c r="AG114" s="12" t="s">
        <v>570</v>
      </c>
      <c r="AH114" s="12" t="s">
        <v>596</v>
      </c>
      <c r="AI114" s="12"/>
    </row>
    <row r="115" ht="92.1" customHeight="1" spans="1:35">
      <c r="A115" s="11" t="s">
        <v>159</v>
      </c>
      <c r="B115" s="12" t="s">
        <v>597</v>
      </c>
      <c r="C115" s="12" t="s">
        <v>598</v>
      </c>
      <c r="D115" s="12" t="s">
        <v>276</v>
      </c>
      <c r="E115" s="12" t="s">
        <v>599</v>
      </c>
      <c r="F115" s="12" t="s">
        <v>123</v>
      </c>
      <c r="G115" s="12" t="s">
        <v>129</v>
      </c>
      <c r="H115" s="12" t="s">
        <v>130</v>
      </c>
      <c r="I115" s="12">
        <v>18009156664</v>
      </c>
      <c r="J115" s="12">
        <f t="shared" si="19"/>
        <v>41</v>
      </c>
      <c r="K115" s="12">
        <f t="shared" si="20"/>
        <v>41</v>
      </c>
      <c r="L115" s="12">
        <v>41</v>
      </c>
      <c r="M115" s="12"/>
      <c r="N115" s="12"/>
      <c r="O115" s="12"/>
      <c r="P115" s="12"/>
      <c r="Q115" s="12"/>
      <c r="R115" s="12"/>
      <c r="S115" s="12"/>
      <c r="T115" s="12"/>
      <c r="U115" s="12"/>
      <c r="V115" s="12"/>
      <c r="W115" s="12"/>
      <c r="X115" s="12" t="s">
        <v>119</v>
      </c>
      <c r="Y115" s="12" t="s">
        <v>101</v>
      </c>
      <c r="Z115" s="12" t="s">
        <v>101</v>
      </c>
      <c r="AA115" s="12" t="s">
        <v>120</v>
      </c>
      <c r="AB115" s="12" t="s">
        <v>120</v>
      </c>
      <c r="AC115" s="12" t="s">
        <v>120</v>
      </c>
      <c r="AD115" s="12">
        <v>45</v>
      </c>
      <c r="AE115" s="12">
        <v>124</v>
      </c>
      <c r="AF115" s="12">
        <v>450</v>
      </c>
      <c r="AG115" s="12" t="s">
        <v>570</v>
      </c>
      <c r="AH115" s="12" t="s">
        <v>600</v>
      </c>
      <c r="AI115" s="12"/>
    </row>
    <row r="116" ht="92.1" customHeight="1" spans="1:35">
      <c r="A116" s="11" t="s">
        <v>165</v>
      </c>
      <c r="B116" s="12" t="s">
        <v>601</v>
      </c>
      <c r="C116" s="12" t="s">
        <v>602</v>
      </c>
      <c r="D116" s="12" t="s">
        <v>276</v>
      </c>
      <c r="E116" s="12" t="s">
        <v>574</v>
      </c>
      <c r="F116" s="12" t="s">
        <v>123</v>
      </c>
      <c r="G116" s="12" t="s">
        <v>129</v>
      </c>
      <c r="H116" s="12" t="s">
        <v>130</v>
      </c>
      <c r="I116" s="12">
        <v>18009156664</v>
      </c>
      <c r="J116" s="12">
        <f t="shared" si="19"/>
        <v>32</v>
      </c>
      <c r="K116" s="12">
        <f t="shared" si="20"/>
        <v>32</v>
      </c>
      <c r="L116" s="12">
        <v>32</v>
      </c>
      <c r="M116" s="12"/>
      <c r="N116" s="12"/>
      <c r="O116" s="12"/>
      <c r="P116" s="12"/>
      <c r="Q116" s="12"/>
      <c r="R116" s="12"/>
      <c r="S116" s="12"/>
      <c r="T116" s="12"/>
      <c r="U116" s="12"/>
      <c r="V116" s="12"/>
      <c r="W116" s="12"/>
      <c r="X116" s="12" t="s">
        <v>119</v>
      </c>
      <c r="Y116" s="12" t="s">
        <v>101</v>
      </c>
      <c r="Z116" s="12" t="s">
        <v>101</v>
      </c>
      <c r="AA116" s="12" t="s">
        <v>120</v>
      </c>
      <c r="AB116" s="12" t="s">
        <v>120</v>
      </c>
      <c r="AC116" s="12" t="s">
        <v>120</v>
      </c>
      <c r="AD116" s="12">
        <v>37</v>
      </c>
      <c r="AE116" s="12">
        <v>114</v>
      </c>
      <c r="AF116" s="12">
        <v>420</v>
      </c>
      <c r="AG116" s="12" t="s">
        <v>570</v>
      </c>
      <c r="AH116" s="12" t="s">
        <v>603</v>
      </c>
      <c r="AI116" s="12"/>
    </row>
    <row r="117" ht="92.1" customHeight="1" spans="1:35">
      <c r="A117" s="11" t="s">
        <v>172</v>
      </c>
      <c r="B117" s="12" t="s">
        <v>604</v>
      </c>
      <c r="C117" s="12" t="s">
        <v>605</v>
      </c>
      <c r="D117" s="12" t="s">
        <v>142</v>
      </c>
      <c r="E117" s="12" t="s">
        <v>459</v>
      </c>
      <c r="F117" s="12" t="s">
        <v>123</v>
      </c>
      <c r="G117" s="12" t="s">
        <v>129</v>
      </c>
      <c r="H117" s="12" t="s">
        <v>130</v>
      </c>
      <c r="I117" s="12">
        <v>18009156664</v>
      </c>
      <c r="J117" s="12">
        <f t="shared" si="19"/>
        <v>54</v>
      </c>
      <c r="K117" s="12">
        <f t="shared" si="20"/>
        <v>54</v>
      </c>
      <c r="L117" s="12">
        <v>54</v>
      </c>
      <c r="M117" s="12"/>
      <c r="N117" s="12"/>
      <c r="O117" s="12"/>
      <c r="P117" s="12"/>
      <c r="Q117" s="12"/>
      <c r="R117" s="12"/>
      <c r="S117" s="12"/>
      <c r="T117" s="12"/>
      <c r="U117" s="12"/>
      <c r="V117" s="12"/>
      <c r="W117" s="12"/>
      <c r="X117" s="12" t="s">
        <v>119</v>
      </c>
      <c r="Y117" s="12" t="s">
        <v>101</v>
      </c>
      <c r="Z117" s="12" t="s">
        <v>101</v>
      </c>
      <c r="AA117" s="12" t="s">
        <v>120</v>
      </c>
      <c r="AB117" s="12" t="s">
        <v>120</v>
      </c>
      <c r="AC117" s="12" t="s">
        <v>120</v>
      </c>
      <c r="AD117" s="12">
        <v>44</v>
      </c>
      <c r="AE117" s="12">
        <v>127</v>
      </c>
      <c r="AF117" s="12">
        <v>530</v>
      </c>
      <c r="AG117" s="12" t="s">
        <v>570</v>
      </c>
      <c r="AH117" s="12" t="s">
        <v>606</v>
      </c>
      <c r="AI117" s="12"/>
    </row>
    <row r="118" ht="92.1" customHeight="1" spans="1:35">
      <c r="A118" s="11" t="s">
        <v>178</v>
      </c>
      <c r="B118" s="12" t="s">
        <v>607</v>
      </c>
      <c r="C118" s="12" t="s">
        <v>608</v>
      </c>
      <c r="D118" s="12" t="s">
        <v>127</v>
      </c>
      <c r="E118" s="12" t="s">
        <v>540</v>
      </c>
      <c r="F118" s="12" t="s">
        <v>123</v>
      </c>
      <c r="G118" s="12" t="s">
        <v>129</v>
      </c>
      <c r="H118" s="12" t="s">
        <v>130</v>
      </c>
      <c r="I118" s="12">
        <v>18009156664</v>
      </c>
      <c r="J118" s="12">
        <f t="shared" si="19"/>
        <v>46</v>
      </c>
      <c r="K118" s="12">
        <f t="shared" si="20"/>
        <v>46</v>
      </c>
      <c r="L118" s="12">
        <v>46</v>
      </c>
      <c r="M118" s="12"/>
      <c r="N118" s="12"/>
      <c r="O118" s="12"/>
      <c r="P118" s="12"/>
      <c r="Q118" s="12"/>
      <c r="R118" s="12"/>
      <c r="S118" s="12"/>
      <c r="T118" s="12"/>
      <c r="U118" s="12"/>
      <c r="V118" s="12"/>
      <c r="W118" s="12"/>
      <c r="X118" s="12" t="s">
        <v>119</v>
      </c>
      <c r="Y118" s="12" t="s">
        <v>101</v>
      </c>
      <c r="Z118" s="12" t="s">
        <v>101</v>
      </c>
      <c r="AA118" s="12" t="s">
        <v>120</v>
      </c>
      <c r="AB118" s="12" t="s">
        <v>120</v>
      </c>
      <c r="AC118" s="12" t="s">
        <v>120</v>
      </c>
      <c r="AD118" s="12">
        <v>29</v>
      </c>
      <c r="AE118" s="12">
        <v>82</v>
      </c>
      <c r="AF118" s="12">
        <v>350</v>
      </c>
      <c r="AG118" s="12" t="s">
        <v>570</v>
      </c>
      <c r="AH118" s="12" t="s">
        <v>609</v>
      </c>
      <c r="AI118" s="12"/>
    </row>
    <row r="119" ht="92.1" customHeight="1" spans="1:35">
      <c r="A119" s="11" t="s">
        <v>184</v>
      </c>
      <c r="B119" s="12" t="s">
        <v>610</v>
      </c>
      <c r="C119" s="12" t="s">
        <v>611</v>
      </c>
      <c r="D119" s="12" t="s">
        <v>127</v>
      </c>
      <c r="E119" s="12" t="s">
        <v>546</v>
      </c>
      <c r="F119" s="12" t="s">
        <v>123</v>
      </c>
      <c r="G119" s="12" t="s">
        <v>129</v>
      </c>
      <c r="H119" s="12" t="s">
        <v>130</v>
      </c>
      <c r="I119" s="12">
        <v>18009156664</v>
      </c>
      <c r="J119" s="12">
        <f t="shared" si="19"/>
        <v>46</v>
      </c>
      <c r="K119" s="12">
        <f t="shared" si="20"/>
        <v>46</v>
      </c>
      <c r="L119" s="12">
        <v>46</v>
      </c>
      <c r="M119" s="12"/>
      <c r="N119" s="12"/>
      <c r="O119" s="12"/>
      <c r="P119" s="12"/>
      <c r="Q119" s="12"/>
      <c r="R119" s="12"/>
      <c r="S119" s="12"/>
      <c r="T119" s="12"/>
      <c r="U119" s="12"/>
      <c r="V119" s="12"/>
      <c r="W119" s="12"/>
      <c r="X119" s="12" t="s">
        <v>119</v>
      </c>
      <c r="Y119" s="12" t="s">
        <v>101</v>
      </c>
      <c r="Z119" s="12" t="s">
        <v>101</v>
      </c>
      <c r="AA119" s="12" t="s">
        <v>120</v>
      </c>
      <c r="AB119" s="12" t="s">
        <v>120</v>
      </c>
      <c r="AC119" s="12" t="s">
        <v>120</v>
      </c>
      <c r="AD119" s="12">
        <v>37</v>
      </c>
      <c r="AE119" s="12">
        <v>102</v>
      </c>
      <c r="AF119" s="12">
        <v>460</v>
      </c>
      <c r="AG119" s="12" t="s">
        <v>570</v>
      </c>
      <c r="AH119" s="12" t="s">
        <v>603</v>
      </c>
      <c r="AI119" s="12"/>
    </row>
    <row r="120" ht="92.1" customHeight="1" spans="1:35">
      <c r="A120" s="11" t="s">
        <v>190</v>
      </c>
      <c r="B120" s="12" t="s">
        <v>612</v>
      </c>
      <c r="C120" s="12" t="s">
        <v>613</v>
      </c>
      <c r="D120" s="12" t="s">
        <v>127</v>
      </c>
      <c r="E120" s="12" t="s">
        <v>614</v>
      </c>
      <c r="F120" s="12" t="s">
        <v>123</v>
      </c>
      <c r="G120" s="12" t="s">
        <v>129</v>
      </c>
      <c r="H120" s="12" t="s">
        <v>130</v>
      </c>
      <c r="I120" s="12">
        <v>18009156664</v>
      </c>
      <c r="J120" s="12">
        <f t="shared" si="19"/>
        <v>49</v>
      </c>
      <c r="K120" s="12">
        <f t="shared" si="20"/>
        <v>49</v>
      </c>
      <c r="L120" s="12">
        <v>49</v>
      </c>
      <c r="M120" s="12"/>
      <c r="N120" s="12"/>
      <c r="O120" s="12"/>
      <c r="P120" s="12"/>
      <c r="Q120" s="12"/>
      <c r="R120" s="12"/>
      <c r="S120" s="12"/>
      <c r="T120" s="12"/>
      <c r="U120" s="12"/>
      <c r="V120" s="12"/>
      <c r="W120" s="12"/>
      <c r="X120" s="12" t="s">
        <v>119</v>
      </c>
      <c r="Y120" s="12" t="s">
        <v>101</v>
      </c>
      <c r="Z120" s="12" t="s">
        <v>101</v>
      </c>
      <c r="AA120" s="12" t="s">
        <v>120</v>
      </c>
      <c r="AB120" s="12" t="s">
        <v>120</v>
      </c>
      <c r="AC120" s="12" t="s">
        <v>120</v>
      </c>
      <c r="AD120" s="12">
        <v>24</v>
      </c>
      <c r="AE120" s="12">
        <v>79</v>
      </c>
      <c r="AF120" s="12">
        <v>360</v>
      </c>
      <c r="AG120" s="12" t="s">
        <v>570</v>
      </c>
      <c r="AH120" s="12" t="s">
        <v>615</v>
      </c>
      <c r="AI120" s="12"/>
    </row>
    <row r="121" ht="92.1" customHeight="1" spans="1:35">
      <c r="A121" s="11" t="s">
        <v>197</v>
      </c>
      <c r="B121" s="12" t="s">
        <v>616</v>
      </c>
      <c r="C121" s="12" t="s">
        <v>617</v>
      </c>
      <c r="D121" s="12" t="s">
        <v>175</v>
      </c>
      <c r="E121" s="12" t="s">
        <v>618</v>
      </c>
      <c r="F121" s="12" t="s">
        <v>123</v>
      </c>
      <c r="G121" s="12" t="s">
        <v>129</v>
      </c>
      <c r="H121" s="12" t="s">
        <v>130</v>
      </c>
      <c r="I121" s="12">
        <v>18009156664</v>
      </c>
      <c r="J121" s="12">
        <f t="shared" si="19"/>
        <v>38</v>
      </c>
      <c r="K121" s="12">
        <f t="shared" si="20"/>
        <v>38</v>
      </c>
      <c r="L121" s="12">
        <v>38</v>
      </c>
      <c r="M121" s="12"/>
      <c r="N121" s="12"/>
      <c r="O121" s="12"/>
      <c r="P121" s="12"/>
      <c r="Q121" s="12"/>
      <c r="R121" s="12"/>
      <c r="S121" s="12"/>
      <c r="T121" s="12"/>
      <c r="U121" s="12"/>
      <c r="V121" s="12"/>
      <c r="W121" s="12"/>
      <c r="X121" s="12" t="s">
        <v>119</v>
      </c>
      <c r="Y121" s="12" t="s">
        <v>101</v>
      </c>
      <c r="Z121" s="12" t="s">
        <v>101</v>
      </c>
      <c r="AA121" s="12" t="s">
        <v>120</v>
      </c>
      <c r="AB121" s="12" t="s">
        <v>120</v>
      </c>
      <c r="AC121" s="12" t="s">
        <v>120</v>
      </c>
      <c r="AD121" s="12">
        <v>48</v>
      </c>
      <c r="AE121" s="12">
        <v>142</v>
      </c>
      <c r="AF121" s="12">
        <v>780</v>
      </c>
      <c r="AG121" s="12" t="s">
        <v>570</v>
      </c>
      <c r="AH121" s="12" t="s">
        <v>619</v>
      </c>
      <c r="AI121" s="12"/>
    </row>
    <row r="122" ht="92.1" customHeight="1" spans="1:35">
      <c r="A122" s="11" t="s">
        <v>204</v>
      </c>
      <c r="B122" s="12" t="s">
        <v>620</v>
      </c>
      <c r="C122" s="12" t="s">
        <v>621</v>
      </c>
      <c r="D122" s="12" t="s">
        <v>175</v>
      </c>
      <c r="E122" s="12" t="s">
        <v>622</v>
      </c>
      <c r="F122" s="12" t="s">
        <v>123</v>
      </c>
      <c r="G122" s="12" t="s">
        <v>129</v>
      </c>
      <c r="H122" s="12" t="s">
        <v>130</v>
      </c>
      <c r="I122" s="12">
        <v>18009156664</v>
      </c>
      <c r="J122" s="12">
        <f t="shared" si="19"/>
        <v>28</v>
      </c>
      <c r="K122" s="12">
        <f t="shared" si="20"/>
        <v>28</v>
      </c>
      <c r="L122" s="12">
        <v>28</v>
      </c>
      <c r="M122" s="12"/>
      <c r="N122" s="12"/>
      <c r="O122" s="12"/>
      <c r="P122" s="12"/>
      <c r="Q122" s="12"/>
      <c r="R122" s="12"/>
      <c r="S122" s="12"/>
      <c r="T122" s="12"/>
      <c r="U122" s="12"/>
      <c r="V122" s="12"/>
      <c r="W122" s="12"/>
      <c r="X122" s="12" t="s">
        <v>119</v>
      </c>
      <c r="Y122" s="12" t="s">
        <v>101</v>
      </c>
      <c r="Z122" s="12" t="s">
        <v>120</v>
      </c>
      <c r="AA122" s="12" t="s">
        <v>120</v>
      </c>
      <c r="AB122" s="12" t="s">
        <v>120</v>
      </c>
      <c r="AC122" s="12" t="s">
        <v>120</v>
      </c>
      <c r="AD122" s="12">
        <v>25</v>
      </c>
      <c r="AE122" s="12">
        <v>80</v>
      </c>
      <c r="AF122" s="12">
        <v>289</v>
      </c>
      <c r="AG122" s="12" t="s">
        <v>570</v>
      </c>
      <c r="AH122" s="12" t="s">
        <v>623</v>
      </c>
      <c r="AI122" s="12"/>
    </row>
    <row r="123" ht="92.1" customHeight="1" spans="1:35">
      <c r="A123" s="11" t="s">
        <v>209</v>
      </c>
      <c r="B123" s="12" t="s">
        <v>624</v>
      </c>
      <c r="C123" s="12" t="s">
        <v>625</v>
      </c>
      <c r="D123" s="12" t="s">
        <v>155</v>
      </c>
      <c r="E123" s="12" t="s">
        <v>626</v>
      </c>
      <c r="F123" s="12" t="s">
        <v>123</v>
      </c>
      <c r="G123" s="12" t="s">
        <v>129</v>
      </c>
      <c r="H123" s="12" t="s">
        <v>130</v>
      </c>
      <c r="I123" s="12">
        <v>18009156664</v>
      </c>
      <c r="J123" s="12">
        <f t="shared" si="19"/>
        <v>42</v>
      </c>
      <c r="K123" s="12">
        <f t="shared" si="20"/>
        <v>42</v>
      </c>
      <c r="L123" s="12">
        <v>42</v>
      </c>
      <c r="M123" s="12"/>
      <c r="N123" s="12"/>
      <c r="O123" s="12"/>
      <c r="P123" s="12"/>
      <c r="Q123" s="12"/>
      <c r="R123" s="12"/>
      <c r="S123" s="12"/>
      <c r="T123" s="12"/>
      <c r="U123" s="12"/>
      <c r="V123" s="12"/>
      <c r="W123" s="12"/>
      <c r="X123" s="12" t="s">
        <v>119</v>
      </c>
      <c r="Y123" s="12" t="s">
        <v>101</v>
      </c>
      <c r="Z123" s="12" t="s">
        <v>101</v>
      </c>
      <c r="AA123" s="12" t="s">
        <v>120</v>
      </c>
      <c r="AB123" s="12" t="s">
        <v>120</v>
      </c>
      <c r="AC123" s="12" t="s">
        <v>120</v>
      </c>
      <c r="AD123" s="12">
        <v>33</v>
      </c>
      <c r="AE123" s="12">
        <v>114</v>
      </c>
      <c r="AF123" s="12">
        <v>450</v>
      </c>
      <c r="AG123" s="12" t="s">
        <v>570</v>
      </c>
      <c r="AH123" s="12" t="s">
        <v>627</v>
      </c>
      <c r="AI123" s="12"/>
    </row>
    <row r="124" ht="92.1" customHeight="1" spans="1:35">
      <c r="A124" s="11" t="s">
        <v>215</v>
      </c>
      <c r="B124" s="12" t="s">
        <v>628</v>
      </c>
      <c r="C124" s="12" t="s">
        <v>629</v>
      </c>
      <c r="D124" s="12" t="s">
        <v>155</v>
      </c>
      <c r="E124" s="12" t="s">
        <v>187</v>
      </c>
      <c r="F124" s="12" t="s">
        <v>123</v>
      </c>
      <c r="G124" s="12" t="s">
        <v>129</v>
      </c>
      <c r="H124" s="12" t="s">
        <v>130</v>
      </c>
      <c r="I124" s="12">
        <v>18009156664</v>
      </c>
      <c r="J124" s="12">
        <f t="shared" si="19"/>
        <v>38</v>
      </c>
      <c r="K124" s="12">
        <f t="shared" si="20"/>
        <v>38</v>
      </c>
      <c r="L124" s="12">
        <v>38</v>
      </c>
      <c r="M124" s="12"/>
      <c r="N124" s="12"/>
      <c r="O124" s="12"/>
      <c r="P124" s="12"/>
      <c r="Q124" s="12"/>
      <c r="R124" s="12"/>
      <c r="S124" s="12"/>
      <c r="T124" s="12"/>
      <c r="U124" s="12"/>
      <c r="V124" s="12"/>
      <c r="W124" s="12"/>
      <c r="X124" s="12" t="s">
        <v>119</v>
      </c>
      <c r="Y124" s="12" t="s">
        <v>101</v>
      </c>
      <c r="Z124" s="12" t="s">
        <v>120</v>
      </c>
      <c r="AA124" s="12" t="s">
        <v>120</v>
      </c>
      <c r="AB124" s="12" t="s">
        <v>120</v>
      </c>
      <c r="AC124" s="12" t="s">
        <v>120</v>
      </c>
      <c r="AD124" s="12">
        <v>38</v>
      </c>
      <c r="AE124" s="12">
        <v>137</v>
      </c>
      <c r="AF124" s="12">
        <v>460</v>
      </c>
      <c r="AG124" s="12" t="s">
        <v>570</v>
      </c>
      <c r="AH124" s="12" t="s">
        <v>630</v>
      </c>
      <c r="AI124" s="12"/>
    </row>
    <row r="125" ht="92.1" customHeight="1" spans="1:35">
      <c r="A125" s="11" t="s">
        <v>222</v>
      </c>
      <c r="B125" s="16" t="s">
        <v>631</v>
      </c>
      <c r="C125" s="16" t="s">
        <v>632</v>
      </c>
      <c r="D125" s="16" t="s">
        <v>168</v>
      </c>
      <c r="E125" s="16" t="s">
        <v>633</v>
      </c>
      <c r="F125" s="16" t="s">
        <v>123</v>
      </c>
      <c r="G125" s="16" t="s">
        <v>168</v>
      </c>
      <c r="H125" s="16" t="s">
        <v>634</v>
      </c>
      <c r="I125" s="11">
        <v>15332667532</v>
      </c>
      <c r="J125" s="12">
        <f t="shared" si="19"/>
        <v>5</v>
      </c>
      <c r="K125" s="12">
        <f t="shared" si="20"/>
        <v>5</v>
      </c>
      <c r="L125" s="16">
        <v>5</v>
      </c>
      <c r="M125" s="12"/>
      <c r="N125" s="12"/>
      <c r="O125" s="12"/>
      <c r="P125" s="12"/>
      <c r="Q125" s="12"/>
      <c r="R125" s="12"/>
      <c r="S125" s="12"/>
      <c r="T125" s="12"/>
      <c r="U125" s="12"/>
      <c r="V125" s="12"/>
      <c r="W125" s="12"/>
      <c r="X125" s="12" t="s">
        <v>119</v>
      </c>
      <c r="Y125" s="12" t="s">
        <v>101</v>
      </c>
      <c r="Z125" s="12" t="s">
        <v>101</v>
      </c>
      <c r="AA125" s="12" t="s">
        <v>120</v>
      </c>
      <c r="AB125" s="12" t="s">
        <v>120</v>
      </c>
      <c r="AC125" s="12" t="s">
        <v>120</v>
      </c>
      <c r="AD125" s="12">
        <v>52</v>
      </c>
      <c r="AE125" s="12">
        <v>210</v>
      </c>
      <c r="AF125" s="12">
        <v>456</v>
      </c>
      <c r="AG125" s="12" t="s">
        <v>557</v>
      </c>
      <c r="AH125" s="12" t="s">
        <v>635</v>
      </c>
      <c r="AI125" s="12"/>
    </row>
    <row r="126" ht="92.1" customHeight="1" spans="1:35">
      <c r="A126" s="11" t="s">
        <v>228</v>
      </c>
      <c r="B126" s="16" t="s">
        <v>636</v>
      </c>
      <c r="C126" s="16" t="s">
        <v>637</v>
      </c>
      <c r="D126" s="12" t="s">
        <v>168</v>
      </c>
      <c r="E126" s="12" t="s">
        <v>200</v>
      </c>
      <c r="F126" s="12" t="s">
        <v>123</v>
      </c>
      <c r="G126" s="12" t="s">
        <v>129</v>
      </c>
      <c r="H126" s="12" t="s">
        <v>638</v>
      </c>
      <c r="I126" s="11" t="s">
        <v>639</v>
      </c>
      <c r="J126" s="12">
        <f t="shared" si="19"/>
        <v>20</v>
      </c>
      <c r="K126" s="12">
        <f t="shared" si="20"/>
        <v>20</v>
      </c>
      <c r="L126" s="12">
        <v>20</v>
      </c>
      <c r="M126" s="12"/>
      <c r="N126" s="12"/>
      <c r="O126" s="12"/>
      <c r="P126" s="12"/>
      <c r="Q126" s="12"/>
      <c r="R126" s="12"/>
      <c r="S126" s="12"/>
      <c r="T126" s="12"/>
      <c r="U126" s="12"/>
      <c r="V126" s="12"/>
      <c r="W126" s="12"/>
      <c r="X126" s="12" t="s">
        <v>119</v>
      </c>
      <c r="Y126" s="12" t="s">
        <v>101</v>
      </c>
      <c r="Z126" s="12" t="s">
        <v>101</v>
      </c>
      <c r="AA126" s="12" t="s">
        <v>120</v>
      </c>
      <c r="AB126" s="12" t="s">
        <v>120</v>
      </c>
      <c r="AC126" s="12" t="s">
        <v>120</v>
      </c>
      <c r="AD126" s="12">
        <v>15</v>
      </c>
      <c r="AE126" s="12">
        <v>54</v>
      </c>
      <c r="AF126" s="12">
        <v>113</v>
      </c>
      <c r="AG126" s="12" t="s">
        <v>557</v>
      </c>
      <c r="AH126" s="12" t="s">
        <v>640</v>
      </c>
      <c r="AI126" s="12"/>
    </row>
    <row r="127" ht="92.1" customHeight="1" spans="1:35">
      <c r="A127" s="11" t="s">
        <v>234</v>
      </c>
      <c r="B127" s="12" t="s">
        <v>641</v>
      </c>
      <c r="C127" s="12" t="s">
        <v>642</v>
      </c>
      <c r="D127" s="12" t="s">
        <v>175</v>
      </c>
      <c r="E127" s="12" t="s">
        <v>212</v>
      </c>
      <c r="F127" s="12" t="s">
        <v>123</v>
      </c>
      <c r="G127" s="12" t="s">
        <v>129</v>
      </c>
      <c r="H127" s="12" t="s">
        <v>213</v>
      </c>
      <c r="I127" s="12">
        <v>13772973358</v>
      </c>
      <c r="J127" s="12">
        <f t="shared" si="19"/>
        <v>5</v>
      </c>
      <c r="K127" s="12">
        <f t="shared" si="20"/>
        <v>5</v>
      </c>
      <c r="L127" s="12">
        <v>5</v>
      </c>
      <c r="M127" s="12"/>
      <c r="N127" s="12"/>
      <c r="O127" s="12"/>
      <c r="P127" s="12"/>
      <c r="Q127" s="12"/>
      <c r="R127" s="12"/>
      <c r="S127" s="12"/>
      <c r="T127" s="12"/>
      <c r="U127" s="12"/>
      <c r="V127" s="12"/>
      <c r="W127" s="12"/>
      <c r="X127" s="12" t="s">
        <v>119</v>
      </c>
      <c r="Y127" s="12" t="s">
        <v>101</v>
      </c>
      <c r="Z127" s="12" t="s">
        <v>101</v>
      </c>
      <c r="AA127" s="12" t="s">
        <v>120</v>
      </c>
      <c r="AB127" s="12" t="s">
        <v>120</v>
      </c>
      <c r="AC127" s="12" t="s">
        <v>120</v>
      </c>
      <c r="AD127" s="12">
        <v>14</v>
      </c>
      <c r="AE127" s="12">
        <v>46</v>
      </c>
      <c r="AF127" s="12">
        <v>46</v>
      </c>
      <c r="AG127" s="12" t="s">
        <v>513</v>
      </c>
      <c r="AH127" s="12" t="s">
        <v>643</v>
      </c>
      <c r="AI127" s="12"/>
    </row>
    <row r="128" ht="92.1" customHeight="1" spans="1:35">
      <c r="A128" s="11" t="s">
        <v>241</v>
      </c>
      <c r="B128" s="12" t="s">
        <v>644</v>
      </c>
      <c r="C128" s="12" t="s">
        <v>645</v>
      </c>
      <c r="D128" s="12" t="s">
        <v>142</v>
      </c>
      <c r="E128" s="12" t="s">
        <v>162</v>
      </c>
      <c r="F128" s="12" t="s">
        <v>123</v>
      </c>
      <c r="G128" s="12" t="s">
        <v>142</v>
      </c>
      <c r="H128" s="12" t="s">
        <v>556</v>
      </c>
      <c r="I128" s="12">
        <v>13309156680</v>
      </c>
      <c r="J128" s="12">
        <f t="shared" si="19"/>
        <v>20</v>
      </c>
      <c r="K128" s="12">
        <f t="shared" si="20"/>
        <v>20</v>
      </c>
      <c r="L128" s="12">
        <v>20</v>
      </c>
      <c r="M128" s="12"/>
      <c r="N128" s="12"/>
      <c r="O128" s="12"/>
      <c r="P128" s="12"/>
      <c r="Q128" s="12"/>
      <c r="R128" s="12"/>
      <c r="S128" s="12"/>
      <c r="T128" s="12"/>
      <c r="U128" s="12"/>
      <c r="V128" s="12"/>
      <c r="W128" s="12"/>
      <c r="X128" s="12" t="s">
        <v>119</v>
      </c>
      <c r="Y128" s="12" t="s">
        <v>101</v>
      </c>
      <c r="Z128" s="12" t="s">
        <v>101</v>
      </c>
      <c r="AA128" s="12" t="s">
        <v>120</v>
      </c>
      <c r="AB128" s="12" t="s">
        <v>120</v>
      </c>
      <c r="AC128" s="12" t="s">
        <v>120</v>
      </c>
      <c r="AD128" s="12">
        <v>35</v>
      </c>
      <c r="AE128" s="12">
        <v>124</v>
      </c>
      <c r="AF128" s="12">
        <v>186</v>
      </c>
      <c r="AG128" s="12" t="s">
        <v>513</v>
      </c>
      <c r="AH128" s="12" t="s">
        <v>646</v>
      </c>
      <c r="AI128" s="12"/>
    </row>
    <row r="129" ht="92.1" customHeight="1" spans="1:35">
      <c r="A129" s="11" t="s">
        <v>247</v>
      </c>
      <c r="B129" s="12" t="s">
        <v>647</v>
      </c>
      <c r="C129" s="19" t="s">
        <v>648</v>
      </c>
      <c r="D129" s="12" t="s">
        <v>142</v>
      </c>
      <c r="E129" s="19" t="s">
        <v>649</v>
      </c>
      <c r="F129" s="12" t="s">
        <v>123</v>
      </c>
      <c r="G129" s="12" t="s">
        <v>142</v>
      </c>
      <c r="H129" s="12" t="s">
        <v>556</v>
      </c>
      <c r="I129" s="12">
        <v>13309156680</v>
      </c>
      <c r="J129" s="12">
        <f t="shared" si="19"/>
        <v>20</v>
      </c>
      <c r="K129" s="12">
        <f t="shared" si="20"/>
        <v>20</v>
      </c>
      <c r="L129" s="12">
        <v>20</v>
      </c>
      <c r="M129" s="29"/>
      <c r="N129" s="12"/>
      <c r="O129" s="12"/>
      <c r="P129" s="12"/>
      <c r="Q129" s="12"/>
      <c r="R129" s="12"/>
      <c r="S129" s="12"/>
      <c r="T129" s="12"/>
      <c r="U129" s="12"/>
      <c r="V129" s="12"/>
      <c r="W129" s="12"/>
      <c r="X129" s="12" t="s">
        <v>119</v>
      </c>
      <c r="Y129" s="12" t="s">
        <v>101</v>
      </c>
      <c r="Z129" s="12" t="s">
        <v>120</v>
      </c>
      <c r="AA129" s="12" t="s">
        <v>120</v>
      </c>
      <c r="AB129" s="12" t="s">
        <v>120</v>
      </c>
      <c r="AC129" s="12" t="s">
        <v>120</v>
      </c>
      <c r="AD129" s="12">
        <v>4</v>
      </c>
      <c r="AE129" s="12">
        <v>9</v>
      </c>
      <c r="AF129" s="12">
        <v>80</v>
      </c>
      <c r="AG129" s="12" t="s">
        <v>513</v>
      </c>
      <c r="AH129" s="12" t="s">
        <v>650</v>
      </c>
      <c r="AI129" s="12"/>
    </row>
    <row r="130" s="6" customFormat="1" ht="92.1" customHeight="1" spans="1:35">
      <c r="A130" s="14" t="s">
        <v>61</v>
      </c>
      <c r="B130" s="14"/>
      <c r="C130" s="14"/>
      <c r="D130" s="14"/>
      <c r="E130" s="14"/>
      <c r="F130" s="14"/>
      <c r="G130" s="14"/>
      <c r="H130" s="14"/>
      <c r="I130" s="14"/>
      <c r="J130" s="14">
        <f>J131+J163+J218</f>
        <v>5010.7</v>
      </c>
      <c r="K130" s="14">
        <f>K131+K163+K218</f>
        <v>5010.7</v>
      </c>
      <c r="L130" s="14">
        <f t="shared" ref="L130:W130" si="21">L131+L163+L218</f>
        <v>3284.7</v>
      </c>
      <c r="M130" s="14">
        <f t="shared" si="21"/>
        <v>1003</v>
      </c>
      <c r="N130" s="14">
        <f t="shared" si="21"/>
        <v>0</v>
      </c>
      <c r="O130" s="14">
        <f t="shared" si="21"/>
        <v>723</v>
      </c>
      <c r="P130" s="14">
        <f t="shared" si="21"/>
        <v>0</v>
      </c>
      <c r="Q130" s="14">
        <f t="shared" si="21"/>
        <v>0</v>
      </c>
      <c r="R130" s="14">
        <f t="shared" si="21"/>
        <v>0</v>
      </c>
      <c r="S130" s="14">
        <f t="shared" si="21"/>
        <v>0</v>
      </c>
      <c r="T130" s="14">
        <f t="shared" si="21"/>
        <v>0</v>
      </c>
      <c r="U130" s="14">
        <f t="shared" si="21"/>
        <v>0</v>
      </c>
      <c r="V130" s="14">
        <f t="shared" si="21"/>
        <v>0</v>
      </c>
      <c r="W130" s="14">
        <f t="shared" si="21"/>
        <v>0</v>
      </c>
      <c r="X130" s="14"/>
      <c r="Y130" s="14"/>
      <c r="Z130" s="14"/>
      <c r="AA130" s="14"/>
      <c r="AB130" s="14"/>
      <c r="AC130" s="14"/>
      <c r="AD130" s="14"/>
      <c r="AE130" s="14"/>
      <c r="AF130" s="14"/>
      <c r="AG130" s="14"/>
      <c r="AH130" s="14"/>
      <c r="AI130" s="14"/>
    </row>
    <row r="131" ht="92.1" customHeight="1" spans="1:35">
      <c r="A131" s="11" t="s">
        <v>62</v>
      </c>
      <c r="B131" s="12"/>
      <c r="C131" s="12"/>
      <c r="D131" s="12"/>
      <c r="E131" s="12"/>
      <c r="F131" s="12"/>
      <c r="G131" s="12"/>
      <c r="H131" s="12"/>
      <c r="I131" s="12"/>
      <c r="J131" s="12">
        <f>SUM(J132:J162)</f>
        <v>1621.2</v>
      </c>
      <c r="K131" s="12">
        <f t="shared" ref="K131:W131" si="22">SUM(K132:K162)</f>
        <v>1621.2</v>
      </c>
      <c r="L131" s="12">
        <f t="shared" si="22"/>
        <v>1128.2</v>
      </c>
      <c r="M131" s="12">
        <f t="shared" si="22"/>
        <v>230</v>
      </c>
      <c r="N131" s="12">
        <f t="shared" si="22"/>
        <v>0</v>
      </c>
      <c r="O131" s="12">
        <f t="shared" si="22"/>
        <v>263</v>
      </c>
      <c r="P131" s="12">
        <f t="shared" si="22"/>
        <v>0</v>
      </c>
      <c r="Q131" s="12">
        <f t="shared" si="22"/>
        <v>0</v>
      </c>
      <c r="R131" s="12">
        <f t="shared" si="22"/>
        <v>0</v>
      </c>
      <c r="S131" s="12">
        <f t="shared" si="22"/>
        <v>0</v>
      </c>
      <c r="T131" s="12">
        <f t="shared" si="22"/>
        <v>0</v>
      </c>
      <c r="U131" s="12">
        <f t="shared" si="22"/>
        <v>0</v>
      </c>
      <c r="V131" s="12">
        <f t="shared" si="22"/>
        <v>0</v>
      </c>
      <c r="W131" s="12">
        <f t="shared" si="22"/>
        <v>0</v>
      </c>
      <c r="X131" s="12"/>
      <c r="Y131" s="12"/>
      <c r="Z131" s="12"/>
      <c r="AA131" s="12"/>
      <c r="AB131" s="12"/>
      <c r="AC131" s="12"/>
      <c r="AD131" s="12"/>
      <c r="AE131" s="12"/>
      <c r="AF131" s="12"/>
      <c r="AG131" s="12"/>
      <c r="AH131" s="12"/>
      <c r="AI131" s="12"/>
    </row>
    <row r="132" s="4" customFormat="1" ht="92.1" customHeight="1" spans="1:42">
      <c r="A132" s="11" t="s">
        <v>124</v>
      </c>
      <c r="B132" s="12" t="s">
        <v>651</v>
      </c>
      <c r="C132" s="12" t="s">
        <v>652</v>
      </c>
      <c r="D132" s="12" t="s">
        <v>168</v>
      </c>
      <c r="E132" s="12" t="s">
        <v>169</v>
      </c>
      <c r="F132" s="12" t="s">
        <v>123</v>
      </c>
      <c r="G132" s="12" t="s">
        <v>168</v>
      </c>
      <c r="H132" s="12" t="s">
        <v>653</v>
      </c>
      <c r="I132" s="11">
        <v>13891514396</v>
      </c>
      <c r="J132" s="12">
        <f t="shared" ref="J132:J139" si="23">SUM(K132+P132+Q132+R132+S132+T132+U132+V132+W132)</f>
        <v>80</v>
      </c>
      <c r="K132" s="12">
        <f t="shared" ref="K132:K139" si="24">SUM(L132:O132)</f>
        <v>80</v>
      </c>
      <c r="L132" s="12">
        <v>80</v>
      </c>
      <c r="M132" s="12"/>
      <c r="N132" s="12"/>
      <c r="O132" s="12"/>
      <c r="P132" s="12"/>
      <c r="Q132" s="12"/>
      <c r="R132" s="12"/>
      <c r="S132" s="12"/>
      <c r="T132" s="12"/>
      <c r="U132" s="12"/>
      <c r="V132" s="12"/>
      <c r="W132" s="12"/>
      <c r="X132" s="12" t="s">
        <v>119</v>
      </c>
      <c r="Y132" s="12" t="s">
        <v>101</v>
      </c>
      <c r="Z132" s="12" t="s">
        <v>101</v>
      </c>
      <c r="AA132" s="12" t="s">
        <v>120</v>
      </c>
      <c r="AB132" s="12" t="s">
        <v>120</v>
      </c>
      <c r="AC132" s="12" t="s">
        <v>120</v>
      </c>
      <c r="AD132" s="12">
        <v>12</v>
      </c>
      <c r="AE132" s="12">
        <v>45</v>
      </c>
      <c r="AF132" s="12">
        <v>76</v>
      </c>
      <c r="AG132" s="12" t="s">
        <v>654</v>
      </c>
      <c r="AH132" s="12" t="s">
        <v>655</v>
      </c>
      <c r="AI132" s="12"/>
      <c r="AJ132" s="5"/>
      <c r="AK132" s="5"/>
      <c r="AL132" s="5"/>
      <c r="AM132" s="5"/>
      <c r="AN132" s="5"/>
      <c r="AO132" s="5"/>
      <c r="AP132" s="5"/>
    </row>
    <row r="133" ht="92.1" customHeight="1" spans="1:35">
      <c r="A133" s="11" t="s">
        <v>133</v>
      </c>
      <c r="B133" s="12" t="s">
        <v>656</v>
      </c>
      <c r="C133" s="12" t="s">
        <v>657</v>
      </c>
      <c r="D133" s="12" t="s">
        <v>168</v>
      </c>
      <c r="E133" s="12" t="s">
        <v>633</v>
      </c>
      <c r="F133" s="12" t="s">
        <v>123</v>
      </c>
      <c r="G133" s="12" t="s">
        <v>168</v>
      </c>
      <c r="H133" s="12" t="s">
        <v>634</v>
      </c>
      <c r="I133" s="11">
        <v>15332667532</v>
      </c>
      <c r="J133" s="12">
        <f t="shared" si="23"/>
        <v>40</v>
      </c>
      <c r="K133" s="12">
        <f t="shared" si="24"/>
        <v>40</v>
      </c>
      <c r="L133" s="12">
        <v>40</v>
      </c>
      <c r="M133" s="12"/>
      <c r="N133" s="12"/>
      <c r="O133" s="12"/>
      <c r="P133" s="12"/>
      <c r="Q133" s="12"/>
      <c r="R133" s="12"/>
      <c r="S133" s="12"/>
      <c r="T133" s="12"/>
      <c r="U133" s="12"/>
      <c r="V133" s="12"/>
      <c r="W133" s="12"/>
      <c r="X133" s="12" t="s">
        <v>119</v>
      </c>
      <c r="Y133" s="12" t="s">
        <v>101</v>
      </c>
      <c r="Z133" s="12" t="s">
        <v>101</v>
      </c>
      <c r="AA133" s="12" t="s">
        <v>101</v>
      </c>
      <c r="AB133" s="12" t="s">
        <v>120</v>
      </c>
      <c r="AC133" s="12" t="s">
        <v>120</v>
      </c>
      <c r="AD133" s="12">
        <v>10</v>
      </c>
      <c r="AE133" s="12">
        <v>42</v>
      </c>
      <c r="AF133" s="12">
        <v>198</v>
      </c>
      <c r="AG133" s="12" t="s">
        <v>654</v>
      </c>
      <c r="AH133" s="12" t="s">
        <v>658</v>
      </c>
      <c r="AI133" s="12"/>
    </row>
    <row r="134" ht="92.1" customHeight="1" spans="1:35">
      <c r="A134" s="11" t="s">
        <v>139</v>
      </c>
      <c r="B134" s="16" t="s">
        <v>659</v>
      </c>
      <c r="C134" s="16" t="s">
        <v>660</v>
      </c>
      <c r="D134" s="12" t="s">
        <v>168</v>
      </c>
      <c r="E134" s="12" t="s">
        <v>200</v>
      </c>
      <c r="F134" s="12" t="s">
        <v>123</v>
      </c>
      <c r="G134" s="12" t="s">
        <v>661</v>
      </c>
      <c r="H134" s="12" t="s">
        <v>638</v>
      </c>
      <c r="I134" s="11" t="s">
        <v>639</v>
      </c>
      <c r="J134" s="12">
        <f t="shared" si="23"/>
        <v>150</v>
      </c>
      <c r="K134" s="12">
        <f t="shared" si="24"/>
        <v>150</v>
      </c>
      <c r="L134" s="12">
        <v>150</v>
      </c>
      <c r="M134" s="12"/>
      <c r="N134" s="12"/>
      <c r="O134" s="12"/>
      <c r="P134" s="12"/>
      <c r="Q134" s="12"/>
      <c r="R134" s="12"/>
      <c r="S134" s="12"/>
      <c r="T134" s="12"/>
      <c r="U134" s="12"/>
      <c r="V134" s="12"/>
      <c r="W134" s="12"/>
      <c r="X134" s="12" t="s">
        <v>119</v>
      </c>
      <c r="Y134" s="12" t="s">
        <v>101</v>
      </c>
      <c r="Z134" s="12" t="s">
        <v>101</v>
      </c>
      <c r="AA134" s="12" t="s">
        <v>120</v>
      </c>
      <c r="AB134" s="12" t="s">
        <v>120</v>
      </c>
      <c r="AC134" s="12" t="s">
        <v>120</v>
      </c>
      <c r="AD134" s="12">
        <v>9</v>
      </c>
      <c r="AE134" s="12">
        <v>22</v>
      </c>
      <c r="AF134" s="12">
        <v>57</v>
      </c>
      <c r="AG134" s="12" t="s">
        <v>654</v>
      </c>
      <c r="AH134" s="12" t="s">
        <v>662</v>
      </c>
      <c r="AI134" s="12"/>
    </row>
    <row r="135" ht="92.1" customHeight="1" spans="1:35">
      <c r="A135" s="11" t="s">
        <v>145</v>
      </c>
      <c r="B135" s="12" t="s">
        <v>663</v>
      </c>
      <c r="C135" s="12" t="s">
        <v>664</v>
      </c>
      <c r="D135" s="12" t="s">
        <v>175</v>
      </c>
      <c r="E135" s="12" t="s">
        <v>622</v>
      </c>
      <c r="F135" s="12" t="s">
        <v>123</v>
      </c>
      <c r="G135" s="12" t="s">
        <v>665</v>
      </c>
      <c r="H135" s="12" t="s">
        <v>666</v>
      </c>
      <c r="I135" s="12">
        <v>13891533933</v>
      </c>
      <c r="J135" s="12">
        <f t="shared" si="23"/>
        <v>20</v>
      </c>
      <c r="K135" s="12">
        <f t="shared" si="24"/>
        <v>20</v>
      </c>
      <c r="L135" s="12">
        <v>20</v>
      </c>
      <c r="M135" s="12"/>
      <c r="N135" s="12"/>
      <c r="O135" s="12"/>
      <c r="P135" s="12"/>
      <c r="Q135" s="12"/>
      <c r="R135" s="12"/>
      <c r="S135" s="12"/>
      <c r="T135" s="12"/>
      <c r="U135" s="12"/>
      <c r="V135" s="12"/>
      <c r="W135" s="12"/>
      <c r="X135" s="12" t="s">
        <v>119</v>
      </c>
      <c r="Y135" s="12" t="s">
        <v>101</v>
      </c>
      <c r="Z135" s="12" t="s">
        <v>120</v>
      </c>
      <c r="AA135" s="12" t="s">
        <v>120</v>
      </c>
      <c r="AB135" s="12" t="s">
        <v>120</v>
      </c>
      <c r="AC135" s="12" t="s">
        <v>120</v>
      </c>
      <c r="AD135" s="12">
        <v>15</v>
      </c>
      <c r="AE135" s="12">
        <v>75</v>
      </c>
      <c r="AF135" s="12">
        <v>150</v>
      </c>
      <c r="AG135" s="12" t="s">
        <v>654</v>
      </c>
      <c r="AH135" s="12" t="s">
        <v>667</v>
      </c>
      <c r="AI135" s="12"/>
    </row>
    <row r="136" ht="92.1" customHeight="1" spans="1:35">
      <c r="A136" s="11" t="s">
        <v>152</v>
      </c>
      <c r="B136" s="12" t="s">
        <v>668</v>
      </c>
      <c r="C136" s="12" t="s">
        <v>669</v>
      </c>
      <c r="D136" s="12" t="s">
        <v>175</v>
      </c>
      <c r="E136" s="12" t="s">
        <v>231</v>
      </c>
      <c r="F136" s="12" t="s">
        <v>123</v>
      </c>
      <c r="G136" s="12" t="s">
        <v>665</v>
      </c>
      <c r="H136" s="12" t="s">
        <v>670</v>
      </c>
      <c r="I136" s="12">
        <v>13891531360</v>
      </c>
      <c r="J136" s="12">
        <f t="shared" si="23"/>
        <v>10</v>
      </c>
      <c r="K136" s="12">
        <f t="shared" si="24"/>
        <v>10</v>
      </c>
      <c r="L136" s="12">
        <v>10</v>
      </c>
      <c r="M136" s="12"/>
      <c r="N136" s="12"/>
      <c r="O136" s="12"/>
      <c r="P136" s="12"/>
      <c r="Q136" s="12"/>
      <c r="R136" s="12"/>
      <c r="S136" s="12"/>
      <c r="T136" s="12"/>
      <c r="U136" s="12"/>
      <c r="V136" s="12"/>
      <c r="W136" s="12"/>
      <c r="X136" s="12" t="s">
        <v>119</v>
      </c>
      <c r="Y136" s="12" t="s">
        <v>101</v>
      </c>
      <c r="Z136" s="12" t="s">
        <v>101</v>
      </c>
      <c r="AA136" s="12" t="s">
        <v>120</v>
      </c>
      <c r="AB136" s="12" t="s">
        <v>120</v>
      </c>
      <c r="AC136" s="12" t="s">
        <v>120</v>
      </c>
      <c r="AD136" s="12">
        <v>2</v>
      </c>
      <c r="AE136" s="12">
        <v>5</v>
      </c>
      <c r="AF136" s="12">
        <v>50</v>
      </c>
      <c r="AG136" s="12" t="s">
        <v>654</v>
      </c>
      <c r="AH136" s="12" t="s">
        <v>671</v>
      </c>
      <c r="AI136" s="12"/>
    </row>
    <row r="137" ht="92.1" customHeight="1" spans="1:35">
      <c r="A137" s="11" t="s">
        <v>159</v>
      </c>
      <c r="B137" s="12" t="s">
        <v>672</v>
      </c>
      <c r="C137" s="12" t="s">
        <v>673</v>
      </c>
      <c r="D137" s="12" t="s">
        <v>127</v>
      </c>
      <c r="E137" s="12" t="s">
        <v>257</v>
      </c>
      <c r="F137" s="12" t="s">
        <v>123</v>
      </c>
      <c r="G137" s="12" t="s">
        <v>127</v>
      </c>
      <c r="H137" s="12" t="s">
        <v>258</v>
      </c>
      <c r="I137" s="12">
        <v>18809158865</v>
      </c>
      <c r="J137" s="12">
        <f t="shared" si="23"/>
        <v>26</v>
      </c>
      <c r="K137" s="12">
        <f t="shared" si="24"/>
        <v>26</v>
      </c>
      <c r="L137" s="12">
        <v>26</v>
      </c>
      <c r="M137" s="12"/>
      <c r="N137" s="12"/>
      <c r="O137" s="12"/>
      <c r="P137" s="12"/>
      <c r="Q137" s="12"/>
      <c r="R137" s="12"/>
      <c r="S137" s="12"/>
      <c r="T137" s="12"/>
      <c r="U137" s="12"/>
      <c r="V137" s="12"/>
      <c r="W137" s="12"/>
      <c r="X137" s="12" t="s">
        <v>119</v>
      </c>
      <c r="Y137" s="12" t="s">
        <v>101</v>
      </c>
      <c r="Z137" s="12" t="s">
        <v>101</v>
      </c>
      <c r="AA137" s="12" t="s">
        <v>120</v>
      </c>
      <c r="AB137" s="12" t="s">
        <v>120</v>
      </c>
      <c r="AC137" s="12" t="s">
        <v>120</v>
      </c>
      <c r="AD137" s="12">
        <v>27</v>
      </c>
      <c r="AE137" s="12">
        <v>66</v>
      </c>
      <c r="AF137" s="12">
        <v>286</v>
      </c>
      <c r="AG137" s="12" t="s">
        <v>674</v>
      </c>
      <c r="AH137" s="12" t="s">
        <v>675</v>
      </c>
      <c r="AI137" s="12"/>
    </row>
    <row r="138" ht="92.1" customHeight="1" spans="1:35">
      <c r="A138" s="11" t="s">
        <v>165</v>
      </c>
      <c r="B138" s="12" t="s">
        <v>676</v>
      </c>
      <c r="C138" s="12" t="s">
        <v>677</v>
      </c>
      <c r="D138" s="12" t="s">
        <v>127</v>
      </c>
      <c r="E138" s="12" t="s">
        <v>540</v>
      </c>
      <c r="F138" s="12" t="s">
        <v>123</v>
      </c>
      <c r="G138" s="12" t="s">
        <v>127</v>
      </c>
      <c r="H138" s="12" t="s">
        <v>258</v>
      </c>
      <c r="I138" s="12">
        <v>18809158865</v>
      </c>
      <c r="J138" s="12">
        <f t="shared" si="23"/>
        <v>83</v>
      </c>
      <c r="K138" s="12">
        <f t="shared" si="24"/>
        <v>83</v>
      </c>
      <c r="L138" s="12">
        <v>83</v>
      </c>
      <c r="M138" s="12"/>
      <c r="N138" s="12"/>
      <c r="O138" s="12"/>
      <c r="P138" s="12"/>
      <c r="Q138" s="12"/>
      <c r="R138" s="12"/>
      <c r="S138" s="12"/>
      <c r="T138" s="12"/>
      <c r="U138" s="12"/>
      <c r="V138" s="12"/>
      <c r="W138" s="12"/>
      <c r="X138" s="12" t="s">
        <v>119</v>
      </c>
      <c r="Y138" s="12" t="s">
        <v>101</v>
      </c>
      <c r="Z138" s="12" t="s">
        <v>101</v>
      </c>
      <c r="AA138" s="12" t="s">
        <v>101</v>
      </c>
      <c r="AB138" s="12" t="s">
        <v>120</v>
      </c>
      <c r="AC138" s="12" t="s">
        <v>120</v>
      </c>
      <c r="AD138" s="12">
        <v>23</v>
      </c>
      <c r="AE138" s="12">
        <v>86</v>
      </c>
      <c r="AF138" s="12">
        <v>171</v>
      </c>
      <c r="AG138" s="12" t="s">
        <v>678</v>
      </c>
      <c r="AH138" s="12" t="s">
        <v>679</v>
      </c>
      <c r="AI138" s="12"/>
    </row>
    <row r="139" ht="92.1" customHeight="1" spans="1:35">
      <c r="A139" s="11" t="s">
        <v>172</v>
      </c>
      <c r="B139" s="12" t="s">
        <v>680</v>
      </c>
      <c r="C139" s="12" t="s">
        <v>681</v>
      </c>
      <c r="D139" s="12" t="s">
        <v>127</v>
      </c>
      <c r="E139" s="12" t="s">
        <v>540</v>
      </c>
      <c r="F139" s="12" t="s">
        <v>123</v>
      </c>
      <c r="G139" s="12" t="s">
        <v>127</v>
      </c>
      <c r="H139" s="12" t="s">
        <v>258</v>
      </c>
      <c r="I139" s="12">
        <v>18809158865</v>
      </c>
      <c r="J139" s="12">
        <f t="shared" si="23"/>
        <v>12</v>
      </c>
      <c r="K139" s="12">
        <f t="shared" si="24"/>
        <v>12</v>
      </c>
      <c r="L139" s="12">
        <v>12</v>
      </c>
      <c r="M139" s="12"/>
      <c r="N139" s="12"/>
      <c r="O139" s="12"/>
      <c r="P139" s="12"/>
      <c r="Q139" s="12"/>
      <c r="R139" s="12"/>
      <c r="S139" s="12"/>
      <c r="T139" s="12"/>
      <c r="U139" s="12"/>
      <c r="V139" s="12"/>
      <c r="W139" s="12"/>
      <c r="X139" s="12" t="s">
        <v>119</v>
      </c>
      <c r="Y139" s="12" t="s">
        <v>101</v>
      </c>
      <c r="Z139" s="12" t="s">
        <v>101</v>
      </c>
      <c r="AA139" s="12" t="s">
        <v>101</v>
      </c>
      <c r="AB139" s="12" t="s">
        <v>120</v>
      </c>
      <c r="AC139" s="12" t="s">
        <v>120</v>
      </c>
      <c r="AD139" s="12">
        <v>16</v>
      </c>
      <c r="AE139" s="12">
        <v>62</v>
      </c>
      <c r="AF139" s="12">
        <v>230</v>
      </c>
      <c r="AG139" s="12" t="s">
        <v>682</v>
      </c>
      <c r="AH139" s="12" t="s">
        <v>683</v>
      </c>
      <c r="AI139" s="12"/>
    </row>
    <row r="140" ht="92.1" customHeight="1" spans="1:35">
      <c r="A140" s="11" t="s">
        <v>178</v>
      </c>
      <c r="B140" s="11" t="s">
        <v>684</v>
      </c>
      <c r="C140" s="12" t="s">
        <v>685</v>
      </c>
      <c r="D140" s="12" t="s">
        <v>127</v>
      </c>
      <c r="E140" s="12" t="s">
        <v>546</v>
      </c>
      <c r="F140" s="12" t="s">
        <v>123</v>
      </c>
      <c r="G140" s="12" t="s">
        <v>127</v>
      </c>
      <c r="H140" s="12" t="s">
        <v>258</v>
      </c>
      <c r="I140" s="12">
        <v>18809158865</v>
      </c>
      <c r="J140" s="12">
        <f t="shared" ref="J140:J162" si="25">SUM(K140+P140+Q140+R140+S140+T140+U140+V140+W140)</f>
        <v>15</v>
      </c>
      <c r="K140" s="12">
        <f t="shared" ref="K140:K161" si="26">SUM(L140:O140)</f>
        <v>15</v>
      </c>
      <c r="L140" s="12">
        <v>15</v>
      </c>
      <c r="M140" s="12"/>
      <c r="N140" s="12"/>
      <c r="O140" s="12"/>
      <c r="P140" s="12"/>
      <c r="Q140" s="12"/>
      <c r="R140" s="12"/>
      <c r="S140" s="12"/>
      <c r="T140" s="12"/>
      <c r="U140" s="12"/>
      <c r="V140" s="12"/>
      <c r="W140" s="12"/>
      <c r="X140" s="12" t="s">
        <v>119</v>
      </c>
      <c r="Y140" s="12" t="s">
        <v>101</v>
      </c>
      <c r="Z140" s="12" t="s">
        <v>101</v>
      </c>
      <c r="AA140" s="12" t="s">
        <v>120</v>
      </c>
      <c r="AB140" s="12" t="s">
        <v>120</v>
      </c>
      <c r="AC140" s="12" t="s">
        <v>120</v>
      </c>
      <c r="AD140" s="12">
        <v>24</v>
      </c>
      <c r="AE140" s="12">
        <v>80</v>
      </c>
      <c r="AF140" s="12">
        <v>166</v>
      </c>
      <c r="AG140" s="12" t="s">
        <v>547</v>
      </c>
      <c r="AH140" s="12" t="s">
        <v>686</v>
      </c>
      <c r="AI140" s="12"/>
    </row>
    <row r="141" ht="92.1" customHeight="1" spans="1:35">
      <c r="A141" s="11" t="s">
        <v>184</v>
      </c>
      <c r="B141" s="11" t="s">
        <v>687</v>
      </c>
      <c r="C141" s="11" t="s">
        <v>688</v>
      </c>
      <c r="D141" s="11" t="s">
        <v>127</v>
      </c>
      <c r="E141" s="11" t="s">
        <v>614</v>
      </c>
      <c r="F141" s="11" t="s">
        <v>123</v>
      </c>
      <c r="G141" s="11" t="s">
        <v>127</v>
      </c>
      <c r="H141" s="11" t="s">
        <v>258</v>
      </c>
      <c r="I141" s="11">
        <v>18809158865</v>
      </c>
      <c r="J141" s="12">
        <f t="shared" si="25"/>
        <v>25</v>
      </c>
      <c r="K141" s="12">
        <f t="shared" si="26"/>
        <v>25</v>
      </c>
      <c r="L141" s="11">
        <v>25</v>
      </c>
      <c r="M141" s="11"/>
      <c r="N141" s="11"/>
      <c r="O141" s="11"/>
      <c r="P141" s="11"/>
      <c r="Q141" s="11"/>
      <c r="R141" s="11"/>
      <c r="S141" s="11"/>
      <c r="T141" s="11"/>
      <c r="U141" s="11"/>
      <c r="V141" s="11"/>
      <c r="W141" s="11"/>
      <c r="X141" s="11" t="s">
        <v>119</v>
      </c>
      <c r="Y141" s="11" t="s">
        <v>101</v>
      </c>
      <c r="Z141" s="11" t="s">
        <v>101</v>
      </c>
      <c r="AA141" s="12" t="s">
        <v>120</v>
      </c>
      <c r="AB141" s="11" t="s">
        <v>120</v>
      </c>
      <c r="AC141" s="11" t="s">
        <v>120</v>
      </c>
      <c r="AD141" s="11">
        <v>26</v>
      </c>
      <c r="AE141" s="11">
        <v>89</v>
      </c>
      <c r="AF141" s="11">
        <v>156</v>
      </c>
      <c r="AG141" s="11" t="s">
        <v>689</v>
      </c>
      <c r="AH141" s="11" t="s">
        <v>690</v>
      </c>
      <c r="AI141" s="12"/>
    </row>
    <row r="142" ht="92.1" customHeight="1" spans="1:35">
      <c r="A142" s="11" t="s">
        <v>190</v>
      </c>
      <c r="B142" s="12" t="s">
        <v>691</v>
      </c>
      <c r="C142" s="12" t="s">
        <v>692</v>
      </c>
      <c r="D142" s="12" t="s">
        <v>127</v>
      </c>
      <c r="E142" s="12" t="s">
        <v>128</v>
      </c>
      <c r="F142" s="12" t="s">
        <v>123</v>
      </c>
      <c r="G142" s="12" t="s">
        <v>127</v>
      </c>
      <c r="H142" s="12" t="s">
        <v>258</v>
      </c>
      <c r="I142" s="12">
        <v>18809158865</v>
      </c>
      <c r="J142" s="12">
        <f t="shared" si="25"/>
        <v>276</v>
      </c>
      <c r="K142" s="12">
        <f t="shared" si="26"/>
        <v>276</v>
      </c>
      <c r="L142" s="12">
        <v>276</v>
      </c>
      <c r="M142" s="12"/>
      <c r="N142" s="12"/>
      <c r="O142" s="12"/>
      <c r="P142" s="12"/>
      <c r="Q142" s="12"/>
      <c r="R142" s="12"/>
      <c r="S142" s="12"/>
      <c r="T142" s="12"/>
      <c r="U142" s="12"/>
      <c r="V142" s="12"/>
      <c r="W142" s="12"/>
      <c r="X142" s="12" t="s">
        <v>119</v>
      </c>
      <c r="Y142" s="12" t="s">
        <v>101</v>
      </c>
      <c r="Z142" s="12" t="s">
        <v>101</v>
      </c>
      <c r="AA142" s="12" t="s">
        <v>120</v>
      </c>
      <c r="AB142" s="12" t="s">
        <v>120</v>
      </c>
      <c r="AC142" s="12" t="s">
        <v>120</v>
      </c>
      <c r="AD142" s="12">
        <v>59</v>
      </c>
      <c r="AE142" s="12">
        <v>172</v>
      </c>
      <c r="AF142" s="12">
        <v>252</v>
      </c>
      <c r="AG142" s="12" t="s">
        <v>693</v>
      </c>
      <c r="AH142" s="12" t="s">
        <v>694</v>
      </c>
      <c r="AI142" s="12"/>
    </row>
    <row r="143" ht="92.1" customHeight="1" spans="1:35">
      <c r="A143" s="11" t="s">
        <v>197</v>
      </c>
      <c r="B143" s="12" t="s">
        <v>695</v>
      </c>
      <c r="C143" s="12" t="s">
        <v>696</v>
      </c>
      <c r="D143" s="12" t="s">
        <v>127</v>
      </c>
      <c r="E143" s="12" t="s">
        <v>128</v>
      </c>
      <c r="F143" s="12" t="s">
        <v>123</v>
      </c>
      <c r="G143" s="12" t="s">
        <v>127</v>
      </c>
      <c r="H143" s="12" t="s">
        <v>258</v>
      </c>
      <c r="I143" s="12">
        <v>18809158865</v>
      </c>
      <c r="J143" s="12">
        <f t="shared" si="25"/>
        <v>141</v>
      </c>
      <c r="K143" s="12">
        <f t="shared" si="26"/>
        <v>141</v>
      </c>
      <c r="L143" s="12">
        <v>141</v>
      </c>
      <c r="M143" s="12"/>
      <c r="N143" s="12"/>
      <c r="O143" s="12"/>
      <c r="P143" s="12"/>
      <c r="Q143" s="12"/>
      <c r="R143" s="12"/>
      <c r="S143" s="12"/>
      <c r="T143" s="12"/>
      <c r="U143" s="12"/>
      <c r="V143" s="12"/>
      <c r="W143" s="12"/>
      <c r="X143" s="12" t="s">
        <v>119</v>
      </c>
      <c r="Y143" s="12" t="s">
        <v>101</v>
      </c>
      <c r="Z143" s="12" t="s">
        <v>101</v>
      </c>
      <c r="AA143" s="12" t="s">
        <v>120</v>
      </c>
      <c r="AB143" s="12" t="s">
        <v>120</v>
      </c>
      <c r="AC143" s="12" t="s">
        <v>120</v>
      </c>
      <c r="AD143" s="12">
        <v>12</v>
      </c>
      <c r="AE143" s="12">
        <v>50</v>
      </c>
      <c r="AF143" s="12">
        <v>72</v>
      </c>
      <c r="AG143" s="12" t="s">
        <v>697</v>
      </c>
      <c r="AH143" s="12" t="s">
        <v>698</v>
      </c>
      <c r="AI143" s="12"/>
    </row>
    <row r="144" ht="92.1" customHeight="1" spans="1:35">
      <c r="A144" s="11" t="s">
        <v>204</v>
      </c>
      <c r="B144" s="12" t="s">
        <v>699</v>
      </c>
      <c r="C144" s="12" t="s">
        <v>700</v>
      </c>
      <c r="D144" s="12" t="s">
        <v>127</v>
      </c>
      <c r="E144" s="12" t="s">
        <v>296</v>
      </c>
      <c r="F144" s="12" t="s">
        <v>123</v>
      </c>
      <c r="G144" s="12" t="s">
        <v>127</v>
      </c>
      <c r="H144" s="12" t="s">
        <v>258</v>
      </c>
      <c r="I144" s="12">
        <v>18809158865</v>
      </c>
      <c r="J144" s="12">
        <f t="shared" si="25"/>
        <v>66.7</v>
      </c>
      <c r="K144" s="12">
        <f t="shared" si="26"/>
        <v>66.7</v>
      </c>
      <c r="L144" s="12">
        <v>66.7</v>
      </c>
      <c r="M144" s="12"/>
      <c r="N144" s="12"/>
      <c r="O144" s="12"/>
      <c r="P144" s="12"/>
      <c r="Q144" s="12"/>
      <c r="R144" s="12"/>
      <c r="S144" s="12"/>
      <c r="T144" s="12"/>
      <c r="U144" s="12"/>
      <c r="V144" s="12"/>
      <c r="W144" s="12"/>
      <c r="X144" s="12" t="s">
        <v>119</v>
      </c>
      <c r="Y144" s="12" t="s">
        <v>101</v>
      </c>
      <c r="Z144" s="12" t="s">
        <v>120</v>
      </c>
      <c r="AA144" s="12" t="s">
        <v>120</v>
      </c>
      <c r="AB144" s="12" t="s">
        <v>120</v>
      </c>
      <c r="AC144" s="12" t="s">
        <v>120</v>
      </c>
      <c r="AD144" s="12">
        <v>9</v>
      </c>
      <c r="AE144" s="12">
        <v>27</v>
      </c>
      <c r="AF144" s="12">
        <v>170</v>
      </c>
      <c r="AG144" s="12" t="s">
        <v>701</v>
      </c>
      <c r="AH144" s="12" t="s">
        <v>702</v>
      </c>
      <c r="AI144" s="12"/>
    </row>
    <row r="145" ht="92.1" customHeight="1" spans="1:35">
      <c r="A145" s="11" t="s">
        <v>209</v>
      </c>
      <c r="B145" s="12" t="s">
        <v>703</v>
      </c>
      <c r="C145" s="12" t="s">
        <v>704</v>
      </c>
      <c r="D145" s="12" t="s">
        <v>155</v>
      </c>
      <c r="E145" s="12" t="s">
        <v>187</v>
      </c>
      <c r="F145" s="12" t="s">
        <v>123</v>
      </c>
      <c r="G145" s="12" t="s">
        <v>155</v>
      </c>
      <c r="H145" s="12" t="s">
        <v>271</v>
      </c>
      <c r="I145" s="12">
        <v>18009158638</v>
      </c>
      <c r="J145" s="12">
        <f t="shared" si="25"/>
        <v>15</v>
      </c>
      <c r="K145" s="12">
        <f t="shared" si="26"/>
        <v>15</v>
      </c>
      <c r="L145" s="12"/>
      <c r="M145" s="12">
        <v>15</v>
      </c>
      <c r="N145" s="12"/>
      <c r="O145" s="12"/>
      <c r="P145" s="12"/>
      <c r="Q145" s="12"/>
      <c r="R145" s="12"/>
      <c r="S145" s="12"/>
      <c r="T145" s="12"/>
      <c r="U145" s="12"/>
      <c r="V145" s="12"/>
      <c r="W145" s="12"/>
      <c r="X145" s="12" t="s">
        <v>119</v>
      </c>
      <c r="Y145" s="12" t="s">
        <v>101</v>
      </c>
      <c r="Z145" s="12" t="s">
        <v>120</v>
      </c>
      <c r="AA145" s="12" t="s">
        <v>120</v>
      </c>
      <c r="AB145" s="12" t="s">
        <v>120</v>
      </c>
      <c r="AC145" s="12" t="s">
        <v>120</v>
      </c>
      <c r="AD145" s="12">
        <v>2</v>
      </c>
      <c r="AE145" s="12">
        <v>6</v>
      </c>
      <c r="AF145" s="12">
        <v>6</v>
      </c>
      <c r="AG145" s="12" t="s">
        <v>654</v>
      </c>
      <c r="AH145" s="12" t="s">
        <v>671</v>
      </c>
      <c r="AI145" s="12"/>
    </row>
    <row r="146" ht="92.1" customHeight="1" spans="1:35">
      <c r="A146" s="11" t="s">
        <v>215</v>
      </c>
      <c r="B146" s="12" t="s">
        <v>705</v>
      </c>
      <c r="C146" s="11" t="s">
        <v>706</v>
      </c>
      <c r="D146" s="12" t="s">
        <v>155</v>
      </c>
      <c r="E146" s="12" t="s">
        <v>707</v>
      </c>
      <c r="F146" s="12" t="s">
        <v>123</v>
      </c>
      <c r="G146" s="12" t="s">
        <v>155</v>
      </c>
      <c r="H146" s="12" t="s">
        <v>271</v>
      </c>
      <c r="I146" s="12">
        <v>18009158635</v>
      </c>
      <c r="J146" s="12">
        <f t="shared" si="25"/>
        <v>60</v>
      </c>
      <c r="K146" s="12">
        <f t="shared" si="26"/>
        <v>60</v>
      </c>
      <c r="L146" s="12"/>
      <c r="M146" s="30">
        <v>60</v>
      </c>
      <c r="N146" s="12"/>
      <c r="O146" s="12"/>
      <c r="P146" s="12"/>
      <c r="Q146" s="12"/>
      <c r="R146" s="12"/>
      <c r="S146" s="12"/>
      <c r="T146" s="12"/>
      <c r="U146" s="12"/>
      <c r="V146" s="12"/>
      <c r="W146" s="12"/>
      <c r="X146" s="12" t="s">
        <v>119</v>
      </c>
      <c r="Y146" s="12" t="s">
        <v>101</v>
      </c>
      <c r="Z146" s="12" t="s">
        <v>101</v>
      </c>
      <c r="AA146" s="12" t="s">
        <v>120</v>
      </c>
      <c r="AB146" s="12" t="s">
        <v>120</v>
      </c>
      <c r="AC146" s="12" t="s">
        <v>120</v>
      </c>
      <c r="AD146" s="12">
        <v>15</v>
      </c>
      <c r="AE146" s="12">
        <v>32</v>
      </c>
      <c r="AF146" s="12">
        <v>76</v>
      </c>
      <c r="AG146" s="12" t="s">
        <v>654</v>
      </c>
      <c r="AH146" s="12" t="s">
        <v>667</v>
      </c>
      <c r="AI146" s="12"/>
    </row>
    <row r="147" ht="92.1" customHeight="1" spans="1:35">
      <c r="A147" s="11" t="s">
        <v>222</v>
      </c>
      <c r="B147" s="12" t="s">
        <v>708</v>
      </c>
      <c r="C147" s="12" t="s">
        <v>709</v>
      </c>
      <c r="D147" s="12" t="s">
        <v>155</v>
      </c>
      <c r="E147" s="12" t="s">
        <v>707</v>
      </c>
      <c r="F147" s="12" t="s">
        <v>123</v>
      </c>
      <c r="G147" s="12" t="s">
        <v>155</v>
      </c>
      <c r="H147" s="12" t="s">
        <v>271</v>
      </c>
      <c r="I147" s="12">
        <v>18009158635</v>
      </c>
      <c r="J147" s="12">
        <f t="shared" si="25"/>
        <v>50</v>
      </c>
      <c r="K147" s="12">
        <f t="shared" si="26"/>
        <v>50</v>
      </c>
      <c r="L147" s="12"/>
      <c r="M147" s="12">
        <v>50</v>
      </c>
      <c r="N147" s="12"/>
      <c r="O147" s="12"/>
      <c r="P147" s="12"/>
      <c r="Q147" s="12"/>
      <c r="R147" s="12"/>
      <c r="S147" s="12"/>
      <c r="T147" s="12"/>
      <c r="U147" s="12"/>
      <c r="V147" s="12"/>
      <c r="W147" s="12"/>
      <c r="X147" s="12" t="s">
        <v>119</v>
      </c>
      <c r="Y147" s="12" t="s">
        <v>101</v>
      </c>
      <c r="Z147" s="12" t="s">
        <v>101</v>
      </c>
      <c r="AA147" s="12" t="s">
        <v>120</v>
      </c>
      <c r="AB147" s="12" t="s">
        <v>120</v>
      </c>
      <c r="AC147" s="12" t="s">
        <v>120</v>
      </c>
      <c r="AD147" s="12">
        <v>2</v>
      </c>
      <c r="AE147" s="12">
        <v>5</v>
      </c>
      <c r="AF147" s="12">
        <v>22</v>
      </c>
      <c r="AG147" s="12" t="s">
        <v>654</v>
      </c>
      <c r="AH147" s="12" t="s">
        <v>671</v>
      </c>
      <c r="AI147" s="12"/>
    </row>
    <row r="148" ht="92.1" customHeight="1" spans="1:35">
      <c r="A148" s="11" t="s">
        <v>228</v>
      </c>
      <c r="B148" s="12" t="s">
        <v>710</v>
      </c>
      <c r="C148" s="12" t="s">
        <v>711</v>
      </c>
      <c r="D148" s="12" t="s">
        <v>155</v>
      </c>
      <c r="E148" s="12" t="s">
        <v>626</v>
      </c>
      <c r="F148" s="12" t="s">
        <v>123</v>
      </c>
      <c r="G148" s="12" t="s">
        <v>155</v>
      </c>
      <c r="H148" s="12" t="s">
        <v>271</v>
      </c>
      <c r="I148" s="12">
        <v>18009158635</v>
      </c>
      <c r="J148" s="12">
        <f t="shared" si="25"/>
        <v>15</v>
      </c>
      <c r="K148" s="12">
        <f t="shared" si="26"/>
        <v>15</v>
      </c>
      <c r="L148" s="12"/>
      <c r="M148" s="12">
        <v>15</v>
      </c>
      <c r="N148" s="12"/>
      <c r="O148" s="12"/>
      <c r="P148" s="12"/>
      <c r="Q148" s="12"/>
      <c r="R148" s="12"/>
      <c r="S148" s="12"/>
      <c r="T148" s="12"/>
      <c r="U148" s="12"/>
      <c r="V148" s="12"/>
      <c r="W148" s="12"/>
      <c r="X148" s="12" t="s">
        <v>119</v>
      </c>
      <c r="Y148" s="12" t="s">
        <v>101</v>
      </c>
      <c r="Z148" s="12" t="s">
        <v>101</v>
      </c>
      <c r="AA148" s="12" t="s">
        <v>120</v>
      </c>
      <c r="AB148" s="12" t="s">
        <v>120</v>
      </c>
      <c r="AC148" s="12" t="s">
        <v>120</v>
      </c>
      <c r="AD148" s="12">
        <v>6</v>
      </c>
      <c r="AE148" s="12">
        <v>16</v>
      </c>
      <c r="AF148" s="12">
        <v>55</v>
      </c>
      <c r="AG148" s="12" t="s">
        <v>654</v>
      </c>
      <c r="AH148" s="12" t="s">
        <v>712</v>
      </c>
      <c r="AI148" s="12"/>
    </row>
    <row r="149" ht="92.1" customHeight="1" spans="1:35">
      <c r="A149" s="11" t="s">
        <v>234</v>
      </c>
      <c r="B149" s="12" t="s">
        <v>713</v>
      </c>
      <c r="C149" s="12" t="s">
        <v>714</v>
      </c>
      <c r="D149" s="12" t="s">
        <v>155</v>
      </c>
      <c r="E149" s="12" t="s">
        <v>715</v>
      </c>
      <c r="F149" s="12" t="s">
        <v>123</v>
      </c>
      <c r="G149" s="12" t="s">
        <v>155</v>
      </c>
      <c r="H149" s="12" t="s">
        <v>271</v>
      </c>
      <c r="I149" s="12">
        <v>18009158635</v>
      </c>
      <c r="J149" s="12">
        <f t="shared" si="25"/>
        <v>20</v>
      </c>
      <c r="K149" s="12">
        <f t="shared" si="26"/>
        <v>20</v>
      </c>
      <c r="L149" s="12"/>
      <c r="M149" s="12">
        <v>20</v>
      </c>
      <c r="N149" s="12"/>
      <c r="O149" s="12"/>
      <c r="P149" s="12"/>
      <c r="Q149" s="12"/>
      <c r="R149" s="12"/>
      <c r="S149" s="12"/>
      <c r="T149" s="12"/>
      <c r="U149" s="12"/>
      <c r="V149" s="12"/>
      <c r="W149" s="12"/>
      <c r="X149" s="12" t="s">
        <v>119</v>
      </c>
      <c r="Y149" s="12" t="s">
        <v>101</v>
      </c>
      <c r="Z149" s="12" t="s">
        <v>101</v>
      </c>
      <c r="AA149" s="12" t="s">
        <v>120</v>
      </c>
      <c r="AB149" s="12" t="s">
        <v>120</v>
      </c>
      <c r="AC149" s="12" t="s">
        <v>120</v>
      </c>
      <c r="AD149" s="12">
        <v>7</v>
      </c>
      <c r="AE149" s="12">
        <v>15</v>
      </c>
      <c r="AF149" s="12">
        <v>48</v>
      </c>
      <c r="AG149" s="12" t="s">
        <v>654</v>
      </c>
      <c r="AH149" s="12" t="s">
        <v>716</v>
      </c>
      <c r="AI149" s="12"/>
    </row>
    <row r="150" ht="92.1" customHeight="1" spans="1:35">
      <c r="A150" s="11" t="s">
        <v>241</v>
      </c>
      <c r="B150" s="12" t="s">
        <v>717</v>
      </c>
      <c r="C150" s="12" t="s">
        <v>718</v>
      </c>
      <c r="D150" s="12" t="s">
        <v>155</v>
      </c>
      <c r="E150" s="12" t="s">
        <v>715</v>
      </c>
      <c r="F150" s="12" t="s">
        <v>123</v>
      </c>
      <c r="G150" s="12" t="s">
        <v>155</v>
      </c>
      <c r="H150" s="12" t="s">
        <v>271</v>
      </c>
      <c r="I150" s="12">
        <v>18009158635</v>
      </c>
      <c r="J150" s="12">
        <f t="shared" si="25"/>
        <v>70</v>
      </c>
      <c r="K150" s="12">
        <f t="shared" si="26"/>
        <v>70</v>
      </c>
      <c r="L150" s="12"/>
      <c r="M150" s="12">
        <v>70</v>
      </c>
      <c r="N150" s="12"/>
      <c r="O150" s="12"/>
      <c r="P150" s="12"/>
      <c r="Q150" s="12"/>
      <c r="R150" s="12"/>
      <c r="S150" s="12"/>
      <c r="T150" s="12"/>
      <c r="U150" s="12"/>
      <c r="V150" s="12"/>
      <c r="W150" s="12"/>
      <c r="X150" s="12" t="s">
        <v>119</v>
      </c>
      <c r="Y150" s="12" t="s">
        <v>101</v>
      </c>
      <c r="Z150" s="12" t="s">
        <v>101</v>
      </c>
      <c r="AA150" s="12" t="s">
        <v>120</v>
      </c>
      <c r="AB150" s="12" t="s">
        <v>120</v>
      </c>
      <c r="AC150" s="12" t="s">
        <v>120</v>
      </c>
      <c r="AD150" s="12">
        <v>5</v>
      </c>
      <c r="AE150" s="12">
        <v>19</v>
      </c>
      <c r="AF150" s="12">
        <v>55</v>
      </c>
      <c r="AG150" s="12" t="s">
        <v>654</v>
      </c>
      <c r="AH150" s="12" t="s">
        <v>719</v>
      </c>
      <c r="AI150" s="12"/>
    </row>
    <row r="151" s="4" customFormat="1" ht="92.1" customHeight="1" spans="1:42">
      <c r="A151" s="11" t="s">
        <v>247</v>
      </c>
      <c r="B151" s="12" t="s">
        <v>720</v>
      </c>
      <c r="C151" s="12" t="s">
        <v>721</v>
      </c>
      <c r="D151" s="12" t="s">
        <v>136</v>
      </c>
      <c r="E151" s="12" t="s">
        <v>181</v>
      </c>
      <c r="F151" s="12" t="s">
        <v>123</v>
      </c>
      <c r="G151" s="12" t="s">
        <v>661</v>
      </c>
      <c r="H151" s="12" t="s">
        <v>341</v>
      </c>
      <c r="I151" s="11" t="s">
        <v>342</v>
      </c>
      <c r="J151" s="12">
        <f t="shared" si="25"/>
        <v>65</v>
      </c>
      <c r="K151" s="12">
        <f t="shared" si="26"/>
        <v>65</v>
      </c>
      <c r="L151" s="12">
        <v>0</v>
      </c>
      <c r="M151" s="12">
        <v>0</v>
      </c>
      <c r="N151" s="12">
        <v>0</v>
      </c>
      <c r="O151" s="12">
        <v>65</v>
      </c>
      <c r="P151" s="12">
        <v>0</v>
      </c>
      <c r="Q151" s="12">
        <v>0</v>
      </c>
      <c r="R151" s="12">
        <v>0</v>
      </c>
      <c r="S151" s="12">
        <v>0</v>
      </c>
      <c r="T151" s="12">
        <v>0</v>
      </c>
      <c r="U151" s="12">
        <v>0</v>
      </c>
      <c r="V151" s="12">
        <v>0</v>
      </c>
      <c r="W151" s="12">
        <v>0</v>
      </c>
      <c r="X151" s="12" t="s">
        <v>119</v>
      </c>
      <c r="Y151" s="12" t="s">
        <v>101</v>
      </c>
      <c r="Z151" s="12" t="s">
        <v>120</v>
      </c>
      <c r="AA151" s="12" t="s">
        <v>120</v>
      </c>
      <c r="AB151" s="12" t="s">
        <v>120</v>
      </c>
      <c r="AC151" s="12" t="s">
        <v>120</v>
      </c>
      <c r="AD151" s="12">
        <v>10</v>
      </c>
      <c r="AE151" s="12">
        <v>30</v>
      </c>
      <c r="AF151" s="12">
        <v>30</v>
      </c>
      <c r="AG151" s="12" t="s">
        <v>722</v>
      </c>
      <c r="AH151" s="12" t="s">
        <v>658</v>
      </c>
      <c r="AI151" s="12"/>
      <c r="AJ151" s="5"/>
      <c r="AK151" s="5"/>
      <c r="AL151" s="5"/>
      <c r="AM151" s="5"/>
      <c r="AN151" s="5"/>
      <c r="AO151" s="5"/>
      <c r="AP151" s="5"/>
    </row>
    <row r="152" s="4" customFormat="1" ht="92.1" customHeight="1" spans="1:42">
      <c r="A152" s="11" t="s">
        <v>254</v>
      </c>
      <c r="B152" s="12" t="s">
        <v>723</v>
      </c>
      <c r="C152" s="12" t="s">
        <v>724</v>
      </c>
      <c r="D152" s="12" t="s">
        <v>142</v>
      </c>
      <c r="E152" s="12" t="s">
        <v>428</v>
      </c>
      <c r="F152" s="12" t="s">
        <v>123</v>
      </c>
      <c r="G152" s="12" t="s">
        <v>142</v>
      </c>
      <c r="H152" s="12" t="s">
        <v>556</v>
      </c>
      <c r="I152" s="12">
        <v>13309156680</v>
      </c>
      <c r="J152" s="12">
        <f t="shared" si="25"/>
        <v>50</v>
      </c>
      <c r="K152" s="12">
        <f t="shared" si="26"/>
        <v>50</v>
      </c>
      <c r="L152" s="12"/>
      <c r="M152" s="12"/>
      <c r="N152" s="12"/>
      <c r="O152" s="12">
        <v>50</v>
      </c>
      <c r="P152" s="12"/>
      <c r="Q152" s="12"/>
      <c r="R152" s="12"/>
      <c r="S152" s="12"/>
      <c r="T152" s="12"/>
      <c r="U152" s="12"/>
      <c r="V152" s="12"/>
      <c r="W152" s="12"/>
      <c r="X152" s="12" t="s">
        <v>119</v>
      </c>
      <c r="Y152" s="12" t="s">
        <v>101</v>
      </c>
      <c r="Z152" s="12" t="s">
        <v>120</v>
      </c>
      <c r="AA152" s="12" t="s">
        <v>120</v>
      </c>
      <c r="AB152" s="12" t="s">
        <v>120</v>
      </c>
      <c r="AC152" s="12" t="s">
        <v>120</v>
      </c>
      <c r="AD152" s="12">
        <v>8</v>
      </c>
      <c r="AE152" s="12">
        <v>41</v>
      </c>
      <c r="AF152" s="12">
        <v>211</v>
      </c>
      <c r="AG152" s="12" t="s">
        <v>725</v>
      </c>
      <c r="AH152" s="12" t="s">
        <v>726</v>
      </c>
      <c r="AI152" s="12"/>
      <c r="AJ152" s="5"/>
      <c r="AK152" s="5"/>
      <c r="AL152" s="5"/>
      <c r="AM152" s="5"/>
      <c r="AN152" s="5"/>
      <c r="AO152" s="5"/>
      <c r="AP152" s="5"/>
    </row>
    <row r="153" ht="92.1" customHeight="1" spans="1:35">
      <c r="A153" s="11" t="s">
        <v>261</v>
      </c>
      <c r="B153" s="12" t="s">
        <v>727</v>
      </c>
      <c r="C153" s="12" t="s">
        <v>728</v>
      </c>
      <c r="D153" s="12" t="s">
        <v>142</v>
      </c>
      <c r="E153" s="12" t="s">
        <v>162</v>
      </c>
      <c r="F153" s="12" t="s">
        <v>123</v>
      </c>
      <c r="G153" s="12" t="s">
        <v>142</v>
      </c>
      <c r="H153" s="12" t="s">
        <v>556</v>
      </c>
      <c r="I153" s="12">
        <v>13309156680</v>
      </c>
      <c r="J153" s="12">
        <f t="shared" si="25"/>
        <v>50</v>
      </c>
      <c r="K153" s="12">
        <f t="shared" si="26"/>
        <v>50</v>
      </c>
      <c r="L153" s="12"/>
      <c r="M153" s="12"/>
      <c r="N153" s="12"/>
      <c r="O153" s="12">
        <v>50</v>
      </c>
      <c r="P153" s="12"/>
      <c r="Q153" s="12"/>
      <c r="R153" s="12"/>
      <c r="S153" s="12"/>
      <c r="T153" s="12"/>
      <c r="U153" s="12"/>
      <c r="V153" s="12"/>
      <c r="W153" s="12"/>
      <c r="X153" s="12" t="s">
        <v>119</v>
      </c>
      <c r="Y153" s="12" t="s">
        <v>101</v>
      </c>
      <c r="Z153" s="12" t="s">
        <v>101</v>
      </c>
      <c r="AA153" s="12" t="s">
        <v>120</v>
      </c>
      <c r="AB153" s="12" t="s">
        <v>120</v>
      </c>
      <c r="AC153" s="12" t="s">
        <v>120</v>
      </c>
      <c r="AD153" s="12">
        <v>21</v>
      </c>
      <c r="AE153" s="12">
        <v>78</v>
      </c>
      <c r="AF153" s="12">
        <v>142</v>
      </c>
      <c r="AG153" s="12" t="s">
        <v>557</v>
      </c>
      <c r="AH153" s="12" t="s">
        <v>729</v>
      </c>
      <c r="AI153" s="12"/>
    </row>
    <row r="154" ht="92.1" customHeight="1" spans="1:35">
      <c r="A154" s="11" t="s">
        <v>267</v>
      </c>
      <c r="B154" s="12" t="s">
        <v>730</v>
      </c>
      <c r="C154" s="12" t="s">
        <v>731</v>
      </c>
      <c r="D154" s="12" t="s">
        <v>142</v>
      </c>
      <c r="E154" s="12" t="s">
        <v>162</v>
      </c>
      <c r="F154" s="12" t="s">
        <v>123</v>
      </c>
      <c r="G154" s="12" t="s">
        <v>142</v>
      </c>
      <c r="H154" s="12" t="s">
        <v>556</v>
      </c>
      <c r="I154" s="12">
        <v>13309156680</v>
      </c>
      <c r="J154" s="12">
        <f t="shared" si="25"/>
        <v>30</v>
      </c>
      <c r="K154" s="12">
        <f t="shared" si="26"/>
        <v>30</v>
      </c>
      <c r="L154" s="12"/>
      <c r="M154" s="12"/>
      <c r="N154" s="12"/>
      <c r="O154" s="12">
        <v>30</v>
      </c>
      <c r="P154" s="12"/>
      <c r="Q154" s="12"/>
      <c r="R154" s="12"/>
      <c r="S154" s="12"/>
      <c r="T154" s="12"/>
      <c r="U154" s="12"/>
      <c r="V154" s="12"/>
      <c r="W154" s="12"/>
      <c r="X154" s="12" t="s">
        <v>119</v>
      </c>
      <c r="Y154" s="12" t="s">
        <v>101</v>
      </c>
      <c r="Z154" s="12" t="s">
        <v>101</v>
      </c>
      <c r="AA154" s="12" t="s">
        <v>120</v>
      </c>
      <c r="AB154" s="12" t="s">
        <v>120</v>
      </c>
      <c r="AC154" s="12" t="s">
        <v>120</v>
      </c>
      <c r="AD154" s="12">
        <v>19</v>
      </c>
      <c r="AE154" s="12">
        <v>65</v>
      </c>
      <c r="AF154" s="12">
        <v>89</v>
      </c>
      <c r="AG154" s="12" t="s">
        <v>557</v>
      </c>
      <c r="AH154" s="12" t="s">
        <v>732</v>
      </c>
      <c r="AI154" s="12"/>
    </row>
    <row r="155" ht="92.1" customHeight="1" spans="1:35">
      <c r="A155" s="11" t="s">
        <v>273</v>
      </c>
      <c r="B155" s="12" t="s">
        <v>733</v>
      </c>
      <c r="C155" s="12" t="s">
        <v>734</v>
      </c>
      <c r="D155" s="12" t="s">
        <v>142</v>
      </c>
      <c r="E155" s="12" t="s">
        <v>162</v>
      </c>
      <c r="F155" s="12" t="s">
        <v>123</v>
      </c>
      <c r="G155" s="12" t="s">
        <v>142</v>
      </c>
      <c r="H155" s="12" t="s">
        <v>556</v>
      </c>
      <c r="I155" s="12">
        <v>13309156680</v>
      </c>
      <c r="J155" s="12">
        <f t="shared" si="25"/>
        <v>38</v>
      </c>
      <c r="K155" s="12">
        <f t="shared" si="26"/>
        <v>38</v>
      </c>
      <c r="L155" s="12"/>
      <c r="M155" s="12"/>
      <c r="N155" s="12"/>
      <c r="O155" s="12">
        <v>38</v>
      </c>
      <c r="P155" s="12"/>
      <c r="Q155" s="12"/>
      <c r="R155" s="12"/>
      <c r="S155" s="12"/>
      <c r="T155" s="12"/>
      <c r="U155" s="12"/>
      <c r="V155" s="12"/>
      <c r="W155" s="12"/>
      <c r="X155" s="12" t="s">
        <v>119</v>
      </c>
      <c r="Y155" s="12" t="s">
        <v>101</v>
      </c>
      <c r="Z155" s="12" t="s">
        <v>101</v>
      </c>
      <c r="AA155" s="12" t="s">
        <v>120</v>
      </c>
      <c r="AB155" s="12" t="s">
        <v>120</v>
      </c>
      <c r="AC155" s="12" t="s">
        <v>120</v>
      </c>
      <c r="AD155" s="12">
        <v>45</v>
      </c>
      <c r="AE155" s="12">
        <v>132</v>
      </c>
      <c r="AF155" s="12">
        <v>368</v>
      </c>
      <c r="AG155" s="12" t="s">
        <v>557</v>
      </c>
      <c r="AH155" s="12" t="s">
        <v>735</v>
      </c>
      <c r="AI155" s="12"/>
    </row>
    <row r="156" ht="92.1" customHeight="1" spans="1:35">
      <c r="A156" s="11" t="s">
        <v>279</v>
      </c>
      <c r="B156" s="12" t="s">
        <v>736</v>
      </c>
      <c r="C156" s="12" t="s">
        <v>737</v>
      </c>
      <c r="D156" s="12" t="s">
        <v>142</v>
      </c>
      <c r="E156" s="12" t="s">
        <v>649</v>
      </c>
      <c r="F156" s="12" t="s">
        <v>123</v>
      </c>
      <c r="G156" s="12" t="s">
        <v>142</v>
      </c>
      <c r="H156" s="12" t="s">
        <v>556</v>
      </c>
      <c r="I156" s="12">
        <v>13309156680</v>
      </c>
      <c r="J156" s="12">
        <f t="shared" si="25"/>
        <v>30</v>
      </c>
      <c r="K156" s="12">
        <f t="shared" si="26"/>
        <v>30</v>
      </c>
      <c r="L156" s="12"/>
      <c r="M156" s="31"/>
      <c r="N156" s="12"/>
      <c r="O156" s="12">
        <v>30</v>
      </c>
      <c r="P156" s="12"/>
      <c r="Q156" s="12"/>
      <c r="R156" s="12"/>
      <c r="S156" s="12"/>
      <c r="T156" s="12"/>
      <c r="U156" s="12"/>
      <c r="V156" s="12"/>
      <c r="W156" s="31"/>
      <c r="X156" s="12" t="s">
        <v>119</v>
      </c>
      <c r="Y156" s="12" t="s">
        <v>101</v>
      </c>
      <c r="Z156" s="12" t="s">
        <v>120</v>
      </c>
      <c r="AA156" s="12" t="s">
        <v>120</v>
      </c>
      <c r="AB156" s="12" t="s">
        <v>120</v>
      </c>
      <c r="AC156" s="12" t="s">
        <v>120</v>
      </c>
      <c r="AD156" s="12">
        <v>5</v>
      </c>
      <c r="AE156" s="12">
        <v>16</v>
      </c>
      <c r="AF156" s="12">
        <v>72</v>
      </c>
      <c r="AG156" s="12" t="s">
        <v>392</v>
      </c>
      <c r="AH156" s="12" t="s">
        <v>725</v>
      </c>
      <c r="AI156" s="12"/>
    </row>
    <row r="157" ht="92.1" customHeight="1" spans="1:35">
      <c r="A157" s="11" t="s">
        <v>284</v>
      </c>
      <c r="B157" s="12" t="s">
        <v>738</v>
      </c>
      <c r="C157" s="12" t="s">
        <v>739</v>
      </c>
      <c r="D157" s="12" t="s">
        <v>276</v>
      </c>
      <c r="E157" s="12" t="s">
        <v>599</v>
      </c>
      <c r="F157" s="12" t="s">
        <v>123</v>
      </c>
      <c r="G157" s="12" t="s">
        <v>276</v>
      </c>
      <c r="H157" s="12" t="s">
        <v>569</v>
      </c>
      <c r="I157" s="12">
        <v>8016060</v>
      </c>
      <c r="J157" s="12">
        <f t="shared" si="25"/>
        <v>10</v>
      </c>
      <c r="K157" s="12">
        <f t="shared" si="26"/>
        <v>10</v>
      </c>
      <c r="L157" s="12">
        <v>10</v>
      </c>
      <c r="M157" s="12"/>
      <c r="N157" s="12"/>
      <c r="O157" s="12"/>
      <c r="P157" s="12"/>
      <c r="Q157" s="12"/>
      <c r="R157" s="12"/>
      <c r="S157" s="12"/>
      <c r="T157" s="12"/>
      <c r="U157" s="12"/>
      <c r="V157" s="12"/>
      <c r="W157" s="12"/>
      <c r="X157" s="12" t="s">
        <v>119</v>
      </c>
      <c r="Y157" s="12" t="s">
        <v>101</v>
      </c>
      <c r="Z157" s="12" t="s">
        <v>101</v>
      </c>
      <c r="AA157" s="12" t="s">
        <v>120</v>
      </c>
      <c r="AB157" s="12" t="s">
        <v>120</v>
      </c>
      <c r="AC157" s="12" t="s">
        <v>120</v>
      </c>
      <c r="AD157" s="12">
        <v>15</v>
      </c>
      <c r="AE157" s="12">
        <v>61</v>
      </c>
      <c r="AF157" s="12" t="s">
        <v>740</v>
      </c>
      <c r="AG157" s="12" t="s">
        <v>570</v>
      </c>
      <c r="AH157" s="12" t="s">
        <v>640</v>
      </c>
      <c r="AI157" s="12"/>
    </row>
    <row r="158" ht="92.1" customHeight="1" spans="1:35">
      <c r="A158" s="11" t="s">
        <v>289</v>
      </c>
      <c r="B158" s="12" t="s">
        <v>741</v>
      </c>
      <c r="C158" s="12" t="s">
        <v>742</v>
      </c>
      <c r="D158" s="12" t="s">
        <v>276</v>
      </c>
      <c r="E158" s="12" t="s">
        <v>599</v>
      </c>
      <c r="F158" s="12" t="s">
        <v>123</v>
      </c>
      <c r="G158" s="12" t="s">
        <v>276</v>
      </c>
      <c r="H158" s="12" t="s">
        <v>569</v>
      </c>
      <c r="I158" s="12">
        <v>8016060</v>
      </c>
      <c r="J158" s="12">
        <f t="shared" si="25"/>
        <v>40</v>
      </c>
      <c r="K158" s="12">
        <f t="shared" si="26"/>
        <v>40</v>
      </c>
      <c r="L158" s="12">
        <v>40</v>
      </c>
      <c r="M158" s="12"/>
      <c r="N158" s="12"/>
      <c r="O158" s="12"/>
      <c r="P158" s="12"/>
      <c r="Q158" s="12"/>
      <c r="R158" s="12"/>
      <c r="S158" s="12"/>
      <c r="T158" s="12"/>
      <c r="U158" s="12"/>
      <c r="V158" s="12"/>
      <c r="W158" s="12"/>
      <c r="X158" s="12" t="s">
        <v>119</v>
      </c>
      <c r="Y158" s="12" t="s">
        <v>101</v>
      </c>
      <c r="Z158" s="12" t="s">
        <v>101</v>
      </c>
      <c r="AA158" s="12" t="s">
        <v>120</v>
      </c>
      <c r="AB158" s="12" t="s">
        <v>120</v>
      </c>
      <c r="AC158" s="12" t="s">
        <v>120</v>
      </c>
      <c r="AD158" s="12">
        <v>12</v>
      </c>
      <c r="AE158" s="12">
        <v>45</v>
      </c>
      <c r="AF158" s="12" t="s">
        <v>743</v>
      </c>
      <c r="AG158" s="12" t="s">
        <v>570</v>
      </c>
      <c r="AH158" s="12" t="s">
        <v>203</v>
      </c>
      <c r="AI158" s="12"/>
    </row>
    <row r="159" s="4" customFormat="1" ht="92.1" customHeight="1" spans="1:35">
      <c r="A159" s="11" t="s">
        <v>293</v>
      </c>
      <c r="B159" s="12" t="s">
        <v>744</v>
      </c>
      <c r="C159" s="12" t="s">
        <v>745</v>
      </c>
      <c r="D159" s="12" t="s">
        <v>276</v>
      </c>
      <c r="E159" s="12" t="s">
        <v>574</v>
      </c>
      <c r="F159" s="12" t="s">
        <v>123</v>
      </c>
      <c r="G159" s="12" t="s">
        <v>276</v>
      </c>
      <c r="H159" s="12" t="s">
        <v>569</v>
      </c>
      <c r="I159" s="12">
        <v>8016060</v>
      </c>
      <c r="J159" s="12">
        <f t="shared" si="25"/>
        <v>3.5</v>
      </c>
      <c r="K159" s="12">
        <f t="shared" si="26"/>
        <v>3.5</v>
      </c>
      <c r="L159" s="12">
        <v>3.5</v>
      </c>
      <c r="M159" s="12"/>
      <c r="N159" s="12"/>
      <c r="O159" s="12"/>
      <c r="P159" s="12"/>
      <c r="Q159" s="12"/>
      <c r="R159" s="12"/>
      <c r="S159" s="12"/>
      <c r="T159" s="12"/>
      <c r="U159" s="12"/>
      <c r="V159" s="12"/>
      <c r="W159" s="12"/>
      <c r="X159" s="12" t="s">
        <v>119</v>
      </c>
      <c r="Y159" s="12" t="s">
        <v>101</v>
      </c>
      <c r="Z159" s="12" t="s">
        <v>101</v>
      </c>
      <c r="AA159" s="12" t="s">
        <v>120</v>
      </c>
      <c r="AB159" s="12" t="s">
        <v>120</v>
      </c>
      <c r="AC159" s="12" t="s">
        <v>120</v>
      </c>
      <c r="AD159" s="12">
        <v>7</v>
      </c>
      <c r="AE159" s="12">
        <v>32</v>
      </c>
      <c r="AF159" s="12">
        <v>32</v>
      </c>
      <c r="AG159" s="12" t="s">
        <v>570</v>
      </c>
      <c r="AH159" s="12" t="s">
        <v>746</v>
      </c>
      <c r="AI159" s="12"/>
    </row>
    <row r="160" ht="92.1" customHeight="1" spans="1:35">
      <c r="A160" s="11" t="s">
        <v>298</v>
      </c>
      <c r="B160" s="12" t="s">
        <v>747</v>
      </c>
      <c r="C160" s="12" t="s">
        <v>748</v>
      </c>
      <c r="D160" s="12" t="s">
        <v>276</v>
      </c>
      <c r="E160" s="12" t="s">
        <v>749</v>
      </c>
      <c r="F160" s="12" t="s">
        <v>123</v>
      </c>
      <c r="G160" s="12" t="s">
        <v>276</v>
      </c>
      <c r="H160" s="12" t="s">
        <v>569</v>
      </c>
      <c r="I160" s="12">
        <v>8016060</v>
      </c>
      <c r="J160" s="12">
        <f t="shared" si="25"/>
        <v>10</v>
      </c>
      <c r="K160" s="12">
        <f t="shared" si="26"/>
        <v>10</v>
      </c>
      <c r="L160" s="12">
        <v>10</v>
      </c>
      <c r="M160" s="12"/>
      <c r="N160" s="12"/>
      <c r="O160" s="12"/>
      <c r="P160" s="12"/>
      <c r="Q160" s="12"/>
      <c r="R160" s="12"/>
      <c r="S160" s="12"/>
      <c r="T160" s="12"/>
      <c r="U160" s="12"/>
      <c r="V160" s="12"/>
      <c r="W160" s="12"/>
      <c r="X160" s="12" t="s">
        <v>119</v>
      </c>
      <c r="Y160" s="12" t="s">
        <v>101</v>
      </c>
      <c r="Z160" s="12" t="s">
        <v>101</v>
      </c>
      <c r="AA160" s="12" t="s">
        <v>120</v>
      </c>
      <c r="AB160" s="12" t="s">
        <v>120</v>
      </c>
      <c r="AC160" s="12" t="s">
        <v>120</v>
      </c>
      <c r="AD160" s="12">
        <v>20</v>
      </c>
      <c r="AE160" s="12">
        <v>50</v>
      </c>
      <c r="AF160" s="12">
        <v>114</v>
      </c>
      <c r="AG160" s="12" t="s">
        <v>570</v>
      </c>
      <c r="AH160" s="12" t="s">
        <v>750</v>
      </c>
      <c r="AI160" s="12"/>
    </row>
    <row r="161" s="4" customFormat="1" ht="92.1" customHeight="1" spans="1:35">
      <c r="A161" s="11" t="s">
        <v>303</v>
      </c>
      <c r="B161" s="12" t="s">
        <v>751</v>
      </c>
      <c r="C161" s="12" t="s">
        <v>752</v>
      </c>
      <c r="D161" s="12" t="s">
        <v>155</v>
      </c>
      <c r="E161" s="12" t="s">
        <v>270</v>
      </c>
      <c r="F161" s="12" t="s">
        <v>123</v>
      </c>
      <c r="G161" s="12" t="s">
        <v>155</v>
      </c>
      <c r="H161" s="12" t="s">
        <v>271</v>
      </c>
      <c r="I161" s="12">
        <v>18009158635</v>
      </c>
      <c r="J161" s="12">
        <f t="shared" si="25"/>
        <v>60</v>
      </c>
      <c r="K161" s="12">
        <v>60</v>
      </c>
      <c r="L161" s="12">
        <v>60</v>
      </c>
      <c r="M161" s="12"/>
      <c r="N161" s="12"/>
      <c r="O161" s="12"/>
      <c r="P161" s="12"/>
      <c r="Q161" s="12"/>
      <c r="R161" s="12"/>
      <c r="S161" s="12"/>
      <c r="T161" s="12"/>
      <c r="U161" s="12"/>
      <c r="V161" s="12"/>
      <c r="W161" s="12"/>
      <c r="X161" s="12" t="s">
        <v>119</v>
      </c>
      <c r="Y161" s="12" t="s">
        <v>101</v>
      </c>
      <c r="Z161" s="12" t="s">
        <v>101</v>
      </c>
      <c r="AA161" s="12" t="s">
        <v>120</v>
      </c>
      <c r="AB161" s="12" t="s">
        <v>120</v>
      </c>
      <c r="AC161" s="12" t="s">
        <v>120</v>
      </c>
      <c r="AD161" s="12">
        <v>17</v>
      </c>
      <c r="AE161" s="12">
        <v>55</v>
      </c>
      <c r="AF161" s="12">
        <v>180</v>
      </c>
      <c r="AG161" s="12" t="s">
        <v>570</v>
      </c>
      <c r="AH161" s="12" t="s">
        <v>753</v>
      </c>
      <c r="AI161" s="12"/>
    </row>
    <row r="162" ht="92.1" customHeight="1" spans="1:35">
      <c r="A162" s="11" t="s">
        <v>308</v>
      </c>
      <c r="B162" s="12" t="s">
        <v>754</v>
      </c>
      <c r="C162" s="12" t="s">
        <v>755</v>
      </c>
      <c r="D162" s="12" t="s">
        <v>276</v>
      </c>
      <c r="E162" s="12" t="s">
        <v>591</v>
      </c>
      <c r="F162" s="12" t="s">
        <v>123</v>
      </c>
      <c r="G162" s="12" t="s">
        <v>276</v>
      </c>
      <c r="H162" s="12" t="s">
        <v>569</v>
      </c>
      <c r="I162" s="12">
        <v>8016060</v>
      </c>
      <c r="J162" s="12">
        <f t="shared" si="25"/>
        <v>60</v>
      </c>
      <c r="K162" s="12">
        <f>SUM(L162:O162)</f>
        <v>60</v>
      </c>
      <c r="L162" s="12">
        <v>60</v>
      </c>
      <c r="M162" s="12"/>
      <c r="N162" s="12"/>
      <c r="O162" s="12"/>
      <c r="P162" s="12"/>
      <c r="Q162" s="12"/>
      <c r="R162" s="12"/>
      <c r="S162" s="12"/>
      <c r="T162" s="12"/>
      <c r="U162" s="12"/>
      <c r="V162" s="12"/>
      <c r="W162" s="12"/>
      <c r="X162" s="12" t="s">
        <v>119</v>
      </c>
      <c r="Y162" s="12" t="s">
        <v>101</v>
      </c>
      <c r="Z162" s="12" t="s">
        <v>101</v>
      </c>
      <c r="AA162" s="12" t="s">
        <v>120</v>
      </c>
      <c r="AB162" s="12" t="s">
        <v>120</v>
      </c>
      <c r="AC162" s="12" t="s">
        <v>120</v>
      </c>
      <c r="AD162" s="12">
        <v>84</v>
      </c>
      <c r="AE162" s="12">
        <v>284</v>
      </c>
      <c r="AF162" s="12">
        <v>367</v>
      </c>
      <c r="AG162" s="12" t="s">
        <v>570</v>
      </c>
      <c r="AH162" s="12" t="s">
        <v>756</v>
      </c>
      <c r="AI162" s="12"/>
    </row>
    <row r="163" ht="92.1" customHeight="1" spans="1:35">
      <c r="A163" s="11" t="s">
        <v>66</v>
      </c>
      <c r="B163" s="12"/>
      <c r="C163" s="12"/>
      <c r="D163" s="12"/>
      <c r="E163" s="12"/>
      <c r="F163" s="12"/>
      <c r="G163" s="12"/>
      <c r="H163" s="12"/>
      <c r="I163" s="12"/>
      <c r="J163" s="12">
        <f>SUM(J164:J217)</f>
        <v>2984.5</v>
      </c>
      <c r="K163" s="12">
        <f t="shared" ref="K163:W163" si="27">SUM(K164:K217)</f>
        <v>2984.5</v>
      </c>
      <c r="L163" s="12">
        <f t="shared" si="27"/>
        <v>1901.5</v>
      </c>
      <c r="M163" s="12">
        <f t="shared" si="27"/>
        <v>623</v>
      </c>
      <c r="N163" s="12">
        <f t="shared" si="27"/>
        <v>0</v>
      </c>
      <c r="O163" s="12">
        <f t="shared" si="27"/>
        <v>460</v>
      </c>
      <c r="P163" s="12">
        <f t="shared" si="27"/>
        <v>0</v>
      </c>
      <c r="Q163" s="12">
        <f t="shared" si="27"/>
        <v>0</v>
      </c>
      <c r="R163" s="12">
        <f t="shared" si="27"/>
        <v>0</v>
      </c>
      <c r="S163" s="12">
        <f t="shared" si="27"/>
        <v>0</v>
      </c>
      <c r="T163" s="12">
        <f t="shared" si="27"/>
        <v>0</v>
      </c>
      <c r="U163" s="12">
        <f t="shared" si="27"/>
        <v>0</v>
      </c>
      <c r="V163" s="12">
        <f t="shared" si="27"/>
        <v>0</v>
      </c>
      <c r="W163" s="12">
        <f t="shared" si="27"/>
        <v>0</v>
      </c>
      <c r="X163" s="12"/>
      <c r="Y163" s="12"/>
      <c r="Z163" s="12"/>
      <c r="AA163" s="12"/>
      <c r="AB163" s="12"/>
      <c r="AC163" s="12"/>
      <c r="AD163" s="12"/>
      <c r="AE163" s="12"/>
      <c r="AF163" s="12"/>
      <c r="AG163" s="12"/>
      <c r="AH163" s="12"/>
      <c r="AI163" s="12"/>
    </row>
    <row r="164" ht="92.1" customHeight="1" spans="1:35">
      <c r="A164" s="11" t="s">
        <v>124</v>
      </c>
      <c r="B164" s="12" t="s">
        <v>757</v>
      </c>
      <c r="C164" s="12" t="s">
        <v>758</v>
      </c>
      <c r="D164" s="12" t="s">
        <v>168</v>
      </c>
      <c r="E164" s="12" t="s">
        <v>169</v>
      </c>
      <c r="F164" s="12" t="s">
        <v>123</v>
      </c>
      <c r="G164" s="12" t="s">
        <v>168</v>
      </c>
      <c r="H164" s="12" t="s">
        <v>653</v>
      </c>
      <c r="I164" s="11" t="s">
        <v>759</v>
      </c>
      <c r="J164" s="12">
        <f>SUM(K164+P164+Q164+R164+S164+T164+U164+V164+W164)</f>
        <v>60</v>
      </c>
      <c r="K164" s="12">
        <f>SUM(L164:O164)</f>
        <v>60</v>
      </c>
      <c r="L164" s="12">
        <v>60</v>
      </c>
      <c r="M164" s="12"/>
      <c r="N164" s="12"/>
      <c r="O164" s="12"/>
      <c r="P164" s="12"/>
      <c r="Q164" s="12"/>
      <c r="R164" s="12"/>
      <c r="S164" s="12"/>
      <c r="T164" s="12"/>
      <c r="U164" s="12"/>
      <c r="V164" s="12"/>
      <c r="W164" s="12"/>
      <c r="X164" s="12" t="s">
        <v>119</v>
      </c>
      <c r="Y164" s="12" t="s">
        <v>101</v>
      </c>
      <c r="Z164" s="12" t="s">
        <v>101</v>
      </c>
      <c r="AA164" s="12" t="s">
        <v>120</v>
      </c>
      <c r="AB164" s="12" t="s">
        <v>120</v>
      </c>
      <c r="AC164" s="12" t="s">
        <v>120</v>
      </c>
      <c r="AD164" s="12">
        <v>12</v>
      </c>
      <c r="AE164" s="12">
        <v>43</v>
      </c>
      <c r="AF164" s="12">
        <v>90</v>
      </c>
      <c r="AG164" s="12" t="s">
        <v>760</v>
      </c>
      <c r="AH164" s="12" t="s">
        <v>203</v>
      </c>
      <c r="AI164" s="12"/>
    </row>
    <row r="165" s="3" customFormat="1" ht="92.1" customHeight="1" spans="1:35">
      <c r="A165" s="11" t="s">
        <v>133</v>
      </c>
      <c r="B165" s="12" t="s">
        <v>761</v>
      </c>
      <c r="C165" s="12" t="s">
        <v>762</v>
      </c>
      <c r="D165" s="12" t="s">
        <v>155</v>
      </c>
      <c r="E165" s="12" t="s">
        <v>270</v>
      </c>
      <c r="F165" s="12" t="s">
        <v>123</v>
      </c>
      <c r="G165" s="12" t="s">
        <v>155</v>
      </c>
      <c r="H165" s="12" t="s">
        <v>271</v>
      </c>
      <c r="I165" s="12">
        <v>18009158635</v>
      </c>
      <c r="J165" s="12">
        <f>SUM(K165+P165+Q165+R165+S165+T165+U165+V165+W165)</f>
        <v>50</v>
      </c>
      <c r="K165" s="12">
        <v>50</v>
      </c>
      <c r="L165" s="12">
        <v>50</v>
      </c>
      <c r="M165" s="12"/>
      <c r="N165" s="12"/>
      <c r="O165" s="12"/>
      <c r="P165" s="12"/>
      <c r="Q165" s="12"/>
      <c r="R165" s="12"/>
      <c r="S165" s="12"/>
      <c r="T165" s="12"/>
      <c r="U165" s="12"/>
      <c r="V165" s="12"/>
      <c r="W165" s="12"/>
      <c r="X165" s="12" t="s">
        <v>119</v>
      </c>
      <c r="Y165" s="12" t="s">
        <v>101</v>
      </c>
      <c r="Z165" s="12" t="s">
        <v>101</v>
      </c>
      <c r="AA165" s="12" t="s">
        <v>120</v>
      </c>
      <c r="AB165" s="12" t="s">
        <v>120</v>
      </c>
      <c r="AC165" s="12" t="s">
        <v>120</v>
      </c>
      <c r="AD165" s="12">
        <v>22</v>
      </c>
      <c r="AE165" s="12">
        <v>69</v>
      </c>
      <c r="AF165" s="12">
        <v>150</v>
      </c>
      <c r="AG165" s="12" t="s">
        <v>760</v>
      </c>
      <c r="AH165" s="12" t="s">
        <v>763</v>
      </c>
      <c r="AI165" s="12"/>
    </row>
    <row r="166" s="4" customFormat="1" ht="92.1" customHeight="1" spans="1:35">
      <c r="A166" s="11" t="s">
        <v>139</v>
      </c>
      <c r="B166" s="11" t="s">
        <v>764</v>
      </c>
      <c r="C166" s="12" t="s">
        <v>765</v>
      </c>
      <c r="D166" s="12" t="s">
        <v>127</v>
      </c>
      <c r="E166" s="12" t="s">
        <v>546</v>
      </c>
      <c r="F166" s="12" t="s">
        <v>123</v>
      </c>
      <c r="G166" s="12" t="s">
        <v>127</v>
      </c>
      <c r="H166" s="12" t="s">
        <v>258</v>
      </c>
      <c r="I166" s="12">
        <v>18809158865</v>
      </c>
      <c r="J166" s="12">
        <f>SUM(K166+P166+Q166+R166+S166+T166+U166+V166+W166)</f>
        <v>70</v>
      </c>
      <c r="K166" s="12">
        <f t="shared" ref="K166:K189" si="28">SUM(L166:O166)</f>
        <v>70</v>
      </c>
      <c r="L166" s="12">
        <v>70</v>
      </c>
      <c r="M166" s="12"/>
      <c r="N166" s="12"/>
      <c r="O166" s="12"/>
      <c r="P166" s="12"/>
      <c r="Q166" s="12"/>
      <c r="R166" s="12"/>
      <c r="S166" s="12"/>
      <c r="T166" s="12"/>
      <c r="U166" s="12"/>
      <c r="V166" s="12"/>
      <c r="W166" s="12"/>
      <c r="X166" s="12" t="s">
        <v>119</v>
      </c>
      <c r="Y166" s="12" t="s">
        <v>101</v>
      </c>
      <c r="Z166" s="12" t="s">
        <v>101</v>
      </c>
      <c r="AA166" s="12" t="s">
        <v>120</v>
      </c>
      <c r="AB166" s="12" t="s">
        <v>120</v>
      </c>
      <c r="AC166" s="12" t="s">
        <v>120</v>
      </c>
      <c r="AD166" s="12">
        <v>21</v>
      </c>
      <c r="AE166" s="12">
        <v>68</v>
      </c>
      <c r="AF166" s="12">
        <v>107</v>
      </c>
      <c r="AG166" s="12" t="s">
        <v>766</v>
      </c>
      <c r="AH166" s="12" t="s">
        <v>767</v>
      </c>
      <c r="AI166" s="12"/>
    </row>
    <row r="167" s="8" customFormat="1" ht="92.1" customHeight="1" spans="1:35">
      <c r="A167" s="11" t="s">
        <v>145</v>
      </c>
      <c r="B167" s="12" t="s">
        <v>768</v>
      </c>
      <c r="C167" s="12" t="s">
        <v>769</v>
      </c>
      <c r="D167" s="12" t="s">
        <v>168</v>
      </c>
      <c r="E167" s="12" t="s">
        <v>633</v>
      </c>
      <c r="F167" s="12" t="s">
        <v>123</v>
      </c>
      <c r="G167" s="12" t="s">
        <v>168</v>
      </c>
      <c r="H167" s="12" t="s">
        <v>634</v>
      </c>
      <c r="I167" s="11">
        <v>15332667532</v>
      </c>
      <c r="J167" s="12">
        <v>10</v>
      </c>
      <c r="K167" s="12">
        <f t="shared" si="28"/>
        <v>10</v>
      </c>
      <c r="L167" s="12">
        <v>10</v>
      </c>
      <c r="M167" s="12"/>
      <c r="N167" s="12"/>
      <c r="O167" s="12"/>
      <c r="P167" s="12"/>
      <c r="Q167" s="12"/>
      <c r="R167" s="12"/>
      <c r="S167" s="12"/>
      <c r="T167" s="12"/>
      <c r="U167" s="12"/>
      <c r="V167" s="12"/>
      <c r="W167" s="12"/>
      <c r="X167" s="12" t="s">
        <v>119</v>
      </c>
      <c r="Y167" s="12" t="s">
        <v>101</v>
      </c>
      <c r="Z167" s="12" t="s">
        <v>101</v>
      </c>
      <c r="AA167" s="12" t="s">
        <v>120</v>
      </c>
      <c r="AB167" s="12" t="s">
        <v>120</v>
      </c>
      <c r="AC167" s="12" t="s">
        <v>120</v>
      </c>
      <c r="AD167" s="12">
        <v>18</v>
      </c>
      <c r="AE167" s="12">
        <v>73</v>
      </c>
      <c r="AF167" s="12">
        <v>242</v>
      </c>
      <c r="AG167" s="12" t="s">
        <v>654</v>
      </c>
      <c r="AH167" s="12" t="s">
        <v>770</v>
      </c>
      <c r="AI167" s="12"/>
    </row>
    <row r="168" s="4" customFormat="1" ht="92.1" customHeight="1" spans="1:35">
      <c r="A168" s="11" t="s">
        <v>152</v>
      </c>
      <c r="B168" s="12" t="s">
        <v>771</v>
      </c>
      <c r="C168" s="12" t="s">
        <v>772</v>
      </c>
      <c r="D168" s="12" t="s">
        <v>168</v>
      </c>
      <c r="E168" s="12" t="s">
        <v>633</v>
      </c>
      <c r="F168" s="12" t="s">
        <v>123</v>
      </c>
      <c r="G168" s="12" t="s">
        <v>168</v>
      </c>
      <c r="H168" s="12" t="s">
        <v>634</v>
      </c>
      <c r="I168" s="11">
        <v>15332667532</v>
      </c>
      <c r="J168" s="12">
        <f t="shared" ref="J168:J191" si="29">SUM(K168+P168+Q168+R168+S168+T168+U168+V168+W168)</f>
        <v>65</v>
      </c>
      <c r="K168" s="12">
        <f t="shared" si="28"/>
        <v>65</v>
      </c>
      <c r="L168" s="12">
        <v>65</v>
      </c>
      <c r="M168" s="12"/>
      <c r="N168" s="12"/>
      <c r="O168" s="12"/>
      <c r="P168" s="12"/>
      <c r="Q168" s="12"/>
      <c r="R168" s="12"/>
      <c r="S168" s="12"/>
      <c r="T168" s="12"/>
      <c r="U168" s="12"/>
      <c r="V168" s="12"/>
      <c r="W168" s="12"/>
      <c r="X168" s="12" t="s">
        <v>119</v>
      </c>
      <c r="Y168" s="12" t="s">
        <v>101</v>
      </c>
      <c r="Z168" s="12" t="s">
        <v>101</v>
      </c>
      <c r="AA168" s="12" t="s">
        <v>120</v>
      </c>
      <c r="AB168" s="12" t="s">
        <v>120</v>
      </c>
      <c r="AC168" s="12" t="s">
        <v>120</v>
      </c>
      <c r="AD168" s="12">
        <v>15</v>
      </c>
      <c r="AE168" s="12">
        <v>63</v>
      </c>
      <c r="AF168" s="12">
        <v>157</v>
      </c>
      <c r="AG168" s="12" t="s">
        <v>654</v>
      </c>
      <c r="AH168" s="12" t="s">
        <v>667</v>
      </c>
      <c r="AI168" s="12"/>
    </row>
    <row r="169" s="4" customFormat="1" ht="92.1" customHeight="1" spans="1:42">
      <c r="A169" s="11" t="s">
        <v>159</v>
      </c>
      <c r="B169" s="12" t="s">
        <v>773</v>
      </c>
      <c r="C169" s="12" t="s">
        <v>774</v>
      </c>
      <c r="D169" s="12" t="s">
        <v>168</v>
      </c>
      <c r="E169" s="12" t="s">
        <v>633</v>
      </c>
      <c r="F169" s="12" t="s">
        <v>123</v>
      </c>
      <c r="G169" s="12" t="s">
        <v>168</v>
      </c>
      <c r="H169" s="12" t="s">
        <v>634</v>
      </c>
      <c r="I169" s="11">
        <v>15332667532</v>
      </c>
      <c r="J169" s="12">
        <f t="shared" si="29"/>
        <v>55</v>
      </c>
      <c r="K169" s="12">
        <f t="shared" si="28"/>
        <v>55</v>
      </c>
      <c r="L169" s="12">
        <v>55</v>
      </c>
      <c r="M169" s="12"/>
      <c r="N169" s="12"/>
      <c r="O169" s="12"/>
      <c r="P169" s="12"/>
      <c r="Q169" s="12"/>
      <c r="R169" s="12"/>
      <c r="S169" s="12"/>
      <c r="T169" s="12"/>
      <c r="U169" s="12"/>
      <c r="V169" s="12"/>
      <c r="W169" s="12"/>
      <c r="X169" s="12" t="s">
        <v>119</v>
      </c>
      <c r="Y169" s="12" t="s">
        <v>101</v>
      </c>
      <c r="Z169" s="12" t="s">
        <v>101</v>
      </c>
      <c r="AA169" s="12" t="s">
        <v>120</v>
      </c>
      <c r="AB169" s="12" t="s">
        <v>120</v>
      </c>
      <c r="AC169" s="12" t="s">
        <v>120</v>
      </c>
      <c r="AD169" s="12">
        <v>16</v>
      </c>
      <c r="AE169" s="12">
        <v>43</v>
      </c>
      <c r="AF169" s="12">
        <v>99</v>
      </c>
      <c r="AG169" s="12" t="s">
        <v>760</v>
      </c>
      <c r="AH169" s="12" t="s">
        <v>775</v>
      </c>
      <c r="AI169" s="12"/>
      <c r="AJ169" s="5"/>
      <c r="AK169" s="5"/>
      <c r="AL169" s="5"/>
      <c r="AM169" s="5"/>
      <c r="AN169" s="5"/>
      <c r="AO169" s="5"/>
      <c r="AP169" s="5"/>
    </row>
    <row r="170" ht="92.1" customHeight="1" spans="1:35">
      <c r="A170" s="11" t="s">
        <v>165</v>
      </c>
      <c r="B170" s="12" t="s">
        <v>776</v>
      </c>
      <c r="C170" s="12" t="s">
        <v>777</v>
      </c>
      <c r="D170" s="12" t="s">
        <v>168</v>
      </c>
      <c r="E170" s="12" t="s">
        <v>193</v>
      </c>
      <c r="F170" s="12" t="s">
        <v>123</v>
      </c>
      <c r="G170" s="16" t="s">
        <v>168</v>
      </c>
      <c r="H170" s="12" t="s">
        <v>194</v>
      </c>
      <c r="I170" s="11">
        <v>13389155299</v>
      </c>
      <c r="J170" s="12">
        <f t="shared" si="29"/>
        <v>20</v>
      </c>
      <c r="K170" s="12">
        <f t="shared" si="28"/>
        <v>20</v>
      </c>
      <c r="L170" s="12">
        <v>20</v>
      </c>
      <c r="M170" s="12"/>
      <c r="N170" s="12"/>
      <c r="O170" s="12"/>
      <c r="P170" s="12"/>
      <c r="Q170" s="12"/>
      <c r="R170" s="12"/>
      <c r="S170" s="12"/>
      <c r="T170" s="12"/>
      <c r="U170" s="12"/>
      <c r="V170" s="12"/>
      <c r="W170" s="12"/>
      <c r="X170" s="12" t="s">
        <v>119</v>
      </c>
      <c r="Y170" s="12" t="s">
        <v>101</v>
      </c>
      <c r="Z170" s="12" t="s">
        <v>101</v>
      </c>
      <c r="AA170" s="12" t="s">
        <v>120</v>
      </c>
      <c r="AB170" s="12" t="s">
        <v>120</v>
      </c>
      <c r="AC170" s="12" t="s">
        <v>120</v>
      </c>
      <c r="AD170" s="12">
        <v>15</v>
      </c>
      <c r="AE170" s="12">
        <v>53</v>
      </c>
      <c r="AF170" s="12">
        <v>78</v>
      </c>
      <c r="AG170" s="12" t="s">
        <v>778</v>
      </c>
      <c r="AH170" s="12" t="s">
        <v>640</v>
      </c>
      <c r="AI170" s="12"/>
    </row>
    <row r="171" ht="92.1" customHeight="1" spans="1:35">
      <c r="A171" s="11" t="s">
        <v>172</v>
      </c>
      <c r="B171" s="16" t="s">
        <v>779</v>
      </c>
      <c r="C171" s="16" t="s">
        <v>780</v>
      </c>
      <c r="D171" s="12" t="s">
        <v>168</v>
      </c>
      <c r="E171" s="12" t="s">
        <v>200</v>
      </c>
      <c r="F171" s="12" t="s">
        <v>123</v>
      </c>
      <c r="G171" s="12" t="s">
        <v>661</v>
      </c>
      <c r="H171" s="12" t="s">
        <v>638</v>
      </c>
      <c r="I171" s="11" t="s">
        <v>639</v>
      </c>
      <c r="J171" s="12">
        <f t="shared" si="29"/>
        <v>55</v>
      </c>
      <c r="K171" s="12">
        <f t="shared" si="28"/>
        <v>55</v>
      </c>
      <c r="L171" s="12">
        <v>55</v>
      </c>
      <c r="M171" s="12"/>
      <c r="N171" s="12"/>
      <c r="O171" s="12"/>
      <c r="P171" s="12"/>
      <c r="Q171" s="12"/>
      <c r="R171" s="12"/>
      <c r="S171" s="12"/>
      <c r="T171" s="12"/>
      <c r="U171" s="12"/>
      <c r="V171" s="12"/>
      <c r="W171" s="12"/>
      <c r="X171" s="12" t="s">
        <v>119</v>
      </c>
      <c r="Y171" s="12" t="s">
        <v>101</v>
      </c>
      <c r="Z171" s="12" t="s">
        <v>101</v>
      </c>
      <c r="AA171" s="12" t="s">
        <v>120</v>
      </c>
      <c r="AB171" s="12" t="s">
        <v>120</v>
      </c>
      <c r="AC171" s="12" t="s">
        <v>101</v>
      </c>
      <c r="AD171" s="12">
        <v>8</v>
      </c>
      <c r="AE171" s="12">
        <v>13</v>
      </c>
      <c r="AF171" s="12">
        <v>38</v>
      </c>
      <c r="AG171" s="12" t="s">
        <v>760</v>
      </c>
      <c r="AH171" s="12" t="s">
        <v>781</v>
      </c>
      <c r="AI171" s="12"/>
    </row>
    <row r="172" ht="92.1" customHeight="1" spans="1:35">
      <c r="A172" s="11" t="s">
        <v>178</v>
      </c>
      <c r="B172" s="16" t="s">
        <v>782</v>
      </c>
      <c r="C172" s="16" t="s">
        <v>783</v>
      </c>
      <c r="D172" s="12" t="s">
        <v>168</v>
      </c>
      <c r="E172" s="12" t="s">
        <v>200</v>
      </c>
      <c r="F172" s="12" t="s">
        <v>123</v>
      </c>
      <c r="G172" s="12" t="s">
        <v>661</v>
      </c>
      <c r="H172" s="12" t="s">
        <v>638</v>
      </c>
      <c r="I172" s="11" t="s">
        <v>639</v>
      </c>
      <c r="J172" s="12">
        <f t="shared" si="29"/>
        <v>40</v>
      </c>
      <c r="K172" s="12">
        <f t="shared" si="28"/>
        <v>40</v>
      </c>
      <c r="L172" s="12">
        <v>40</v>
      </c>
      <c r="M172" s="12"/>
      <c r="N172" s="12"/>
      <c r="O172" s="12"/>
      <c r="P172" s="12"/>
      <c r="Q172" s="12"/>
      <c r="R172" s="12"/>
      <c r="S172" s="12"/>
      <c r="T172" s="12"/>
      <c r="U172" s="12"/>
      <c r="V172" s="12"/>
      <c r="W172" s="12"/>
      <c r="X172" s="12" t="s">
        <v>119</v>
      </c>
      <c r="Y172" s="12" t="s">
        <v>101</v>
      </c>
      <c r="Z172" s="12" t="s">
        <v>101</v>
      </c>
      <c r="AA172" s="12" t="s">
        <v>120</v>
      </c>
      <c r="AB172" s="12" t="s">
        <v>120</v>
      </c>
      <c r="AC172" s="12" t="s">
        <v>101</v>
      </c>
      <c r="AD172" s="12">
        <v>5</v>
      </c>
      <c r="AE172" s="12">
        <v>12</v>
      </c>
      <c r="AF172" s="12">
        <v>43</v>
      </c>
      <c r="AG172" s="12" t="s">
        <v>760</v>
      </c>
      <c r="AH172" s="12" t="s">
        <v>575</v>
      </c>
      <c r="AI172" s="12"/>
    </row>
    <row r="173" ht="92.1" customHeight="1" spans="1:35">
      <c r="A173" s="11" t="s">
        <v>184</v>
      </c>
      <c r="B173" s="12" t="s">
        <v>784</v>
      </c>
      <c r="C173" s="12" t="s">
        <v>785</v>
      </c>
      <c r="D173" s="12" t="s">
        <v>175</v>
      </c>
      <c r="E173" s="12" t="s">
        <v>218</v>
      </c>
      <c r="F173" s="12" t="s">
        <v>123</v>
      </c>
      <c r="G173" s="12" t="s">
        <v>665</v>
      </c>
      <c r="H173" s="12" t="s">
        <v>219</v>
      </c>
      <c r="I173" s="12">
        <v>18992521289</v>
      </c>
      <c r="J173" s="12">
        <f t="shared" si="29"/>
        <v>80</v>
      </c>
      <c r="K173" s="12">
        <f t="shared" si="28"/>
        <v>80</v>
      </c>
      <c r="L173" s="12"/>
      <c r="M173" s="12"/>
      <c r="N173" s="12"/>
      <c r="O173" s="12">
        <v>80</v>
      </c>
      <c r="P173" s="12"/>
      <c r="Q173" s="12"/>
      <c r="R173" s="12"/>
      <c r="S173" s="12"/>
      <c r="T173" s="12"/>
      <c r="U173" s="12"/>
      <c r="V173" s="12"/>
      <c r="W173" s="12"/>
      <c r="X173" s="12" t="s">
        <v>119</v>
      </c>
      <c r="Y173" s="12" t="s">
        <v>101</v>
      </c>
      <c r="Z173" s="12" t="s">
        <v>101</v>
      </c>
      <c r="AA173" s="12" t="s">
        <v>120</v>
      </c>
      <c r="AB173" s="12" t="s">
        <v>120</v>
      </c>
      <c r="AC173" s="12" t="s">
        <v>120</v>
      </c>
      <c r="AD173" s="12">
        <v>17</v>
      </c>
      <c r="AE173" s="12">
        <v>48</v>
      </c>
      <c r="AF173" s="12">
        <v>400</v>
      </c>
      <c r="AG173" s="12" t="s">
        <v>786</v>
      </c>
      <c r="AH173" s="12" t="s">
        <v>520</v>
      </c>
      <c r="AI173" s="12"/>
    </row>
    <row r="174" ht="92.1" customHeight="1" spans="1:35">
      <c r="A174" s="11" t="s">
        <v>190</v>
      </c>
      <c r="B174" s="12" t="s">
        <v>787</v>
      </c>
      <c r="C174" s="12" t="s">
        <v>788</v>
      </c>
      <c r="D174" s="12" t="s">
        <v>175</v>
      </c>
      <c r="E174" s="12" t="s">
        <v>225</v>
      </c>
      <c r="F174" s="12" t="s">
        <v>123</v>
      </c>
      <c r="G174" s="12" t="s">
        <v>665</v>
      </c>
      <c r="H174" s="12" t="s">
        <v>226</v>
      </c>
      <c r="I174" s="12">
        <v>13659159898</v>
      </c>
      <c r="J174" s="12">
        <f t="shared" si="29"/>
        <v>40</v>
      </c>
      <c r="K174" s="12">
        <f t="shared" si="28"/>
        <v>40</v>
      </c>
      <c r="L174" s="12"/>
      <c r="M174" s="12"/>
      <c r="N174" s="12"/>
      <c r="O174" s="12">
        <v>40</v>
      </c>
      <c r="P174" s="12"/>
      <c r="Q174" s="12"/>
      <c r="R174" s="12"/>
      <c r="S174" s="12"/>
      <c r="T174" s="12"/>
      <c r="U174" s="12"/>
      <c r="V174" s="12"/>
      <c r="W174" s="12"/>
      <c r="X174" s="12" t="s">
        <v>119</v>
      </c>
      <c r="Y174" s="12" t="s">
        <v>101</v>
      </c>
      <c r="Z174" s="12" t="s">
        <v>101</v>
      </c>
      <c r="AA174" s="12" t="s">
        <v>120</v>
      </c>
      <c r="AB174" s="12" t="s">
        <v>120</v>
      </c>
      <c r="AC174" s="12" t="s">
        <v>120</v>
      </c>
      <c r="AD174" s="12">
        <v>6</v>
      </c>
      <c r="AE174" s="12">
        <v>21</v>
      </c>
      <c r="AF174" s="12">
        <v>120</v>
      </c>
      <c r="AG174" s="12" t="s">
        <v>760</v>
      </c>
      <c r="AH174" s="12" t="s">
        <v>510</v>
      </c>
      <c r="AI174" s="12"/>
    </row>
    <row r="175" ht="92.1" customHeight="1" spans="1:35">
      <c r="A175" s="11" t="s">
        <v>197</v>
      </c>
      <c r="B175" s="12" t="s">
        <v>789</v>
      </c>
      <c r="C175" s="12" t="s">
        <v>790</v>
      </c>
      <c r="D175" s="12" t="s">
        <v>175</v>
      </c>
      <c r="E175" s="12" t="s">
        <v>622</v>
      </c>
      <c r="F175" s="12" t="s">
        <v>123</v>
      </c>
      <c r="G175" s="12" t="s">
        <v>665</v>
      </c>
      <c r="H175" s="12" t="s">
        <v>666</v>
      </c>
      <c r="I175" s="12">
        <v>13891533933</v>
      </c>
      <c r="J175" s="12">
        <f t="shared" si="29"/>
        <v>20</v>
      </c>
      <c r="K175" s="12">
        <f t="shared" si="28"/>
        <v>20</v>
      </c>
      <c r="L175" s="12"/>
      <c r="M175" s="12"/>
      <c r="N175" s="12"/>
      <c r="O175" s="12">
        <v>20</v>
      </c>
      <c r="P175" s="12"/>
      <c r="Q175" s="12"/>
      <c r="R175" s="12"/>
      <c r="S175" s="12"/>
      <c r="T175" s="12"/>
      <c r="U175" s="12"/>
      <c r="V175" s="12"/>
      <c r="W175" s="12"/>
      <c r="X175" s="12" t="s">
        <v>119</v>
      </c>
      <c r="Y175" s="12" t="s">
        <v>101</v>
      </c>
      <c r="Z175" s="12" t="s">
        <v>120</v>
      </c>
      <c r="AA175" s="12" t="s">
        <v>120</v>
      </c>
      <c r="AB175" s="12" t="s">
        <v>120</v>
      </c>
      <c r="AC175" s="12" t="s">
        <v>120</v>
      </c>
      <c r="AD175" s="12">
        <v>24</v>
      </c>
      <c r="AE175" s="12">
        <v>96</v>
      </c>
      <c r="AF175" s="12">
        <v>160</v>
      </c>
      <c r="AG175" s="12" t="s">
        <v>791</v>
      </c>
      <c r="AH175" s="12" t="s">
        <v>615</v>
      </c>
      <c r="AI175" s="12"/>
    </row>
    <row r="176" s="4" customFormat="1" ht="92.1" customHeight="1" spans="1:42">
      <c r="A176" s="11" t="s">
        <v>204</v>
      </c>
      <c r="B176" s="12" t="s">
        <v>792</v>
      </c>
      <c r="C176" s="12" t="s">
        <v>793</v>
      </c>
      <c r="D176" s="12" t="s">
        <v>127</v>
      </c>
      <c r="E176" s="12" t="s">
        <v>540</v>
      </c>
      <c r="F176" s="12" t="s">
        <v>123</v>
      </c>
      <c r="G176" s="12" t="s">
        <v>127</v>
      </c>
      <c r="H176" s="12" t="s">
        <v>258</v>
      </c>
      <c r="I176" s="12">
        <v>18809158865</v>
      </c>
      <c r="J176" s="12">
        <f t="shared" si="29"/>
        <v>41</v>
      </c>
      <c r="K176" s="12">
        <f t="shared" si="28"/>
        <v>41</v>
      </c>
      <c r="L176" s="12">
        <v>41</v>
      </c>
      <c r="M176" s="12"/>
      <c r="N176" s="12"/>
      <c r="O176" s="12"/>
      <c r="P176" s="12"/>
      <c r="Q176" s="12"/>
      <c r="R176" s="12"/>
      <c r="S176" s="12"/>
      <c r="T176" s="12"/>
      <c r="U176" s="12"/>
      <c r="V176" s="12"/>
      <c r="W176" s="12"/>
      <c r="X176" s="12" t="s">
        <v>119</v>
      </c>
      <c r="Y176" s="12" t="s">
        <v>101</v>
      </c>
      <c r="Z176" s="12" t="s">
        <v>101</v>
      </c>
      <c r="AA176" s="12" t="s">
        <v>120</v>
      </c>
      <c r="AB176" s="12" t="s">
        <v>120</v>
      </c>
      <c r="AC176" s="12" t="s">
        <v>101</v>
      </c>
      <c r="AD176" s="12">
        <v>10</v>
      </c>
      <c r="AE176" s="12">
        <v>38</v>
      </c>
      <c r="AF176" s="12">
        <v>220</v>
      </c>
      <c r="AG176" s="12" t="s">
        <v>392</v>
      </c>
      <c r="AH176" s="12" t="s">
        <v>794</v>
      </c>
      <c r="AI176" s="12"/>
      <c r="AJ176" s="5"/>
      <c r="AK176" s="5"/>
      <c r="AL176" s="5"/>
      <c r="AM176" s="5"/>
      <c r="AN176" s="5"/>
      <c r="AO176" s="5"/>
      <c r="AP176" s="5"/>
    </row>
    <row r="177" ht="92.1" customHeight="1" spans="1:35">
      <c r="A177" s="11" t="s">
        <v>209</v>
      </c>
      <c r="B177" s="12" t="s">
        <v>795</v>
      </c>
      <c r="C177" s="12" t="s">
        <v>796</v>
      </c>
      <c r="D177" s="12" t="s">
        <v>127</v>
      </c>
      <c r="E177" s="12" t="s">
        <v>540</v>
      </c>
      <c r="F177" s="12" t="s">
        <v>123</v>
      </c>
      <c r="G177" s="12" t="s">
        <v>127</v>
      </c>
      <c r="H177" s="12" t="s">
        <v>258</v>
      </c>
      <c r="I177" s="12">
        <v>18809158865</v>
      </c>
      <c r="J177" s="12">
        <f t="shared" si="29"/>
        <v>61</v>
      </c>
      <c r="K177" s="12">
        <f t="shared" si="28"/>
        <v>61</v>
      </c>
      <c r="L177" s="12">
        <v>61</v>
      </c>
      <c r="M177" s="12"/>
      <c r="N177" s="12"/>
      <c r="O177" s="12"/>
      <c r="P177" s="12"/>
      <c r="Q177" s="12"/>
      <c r="R177" s="12"/>
      <c r="S177" s="12"/>
      <c r="T177" s="12"/>
      <c r="U177" s="12"/>
      <c r="V177" s="12"/>
      <c r="W177" s="12"/>
      <c r="X177" s="12" t="s">
        <v>119</v>
      </c>
      <c r="Y177" s="12" t="s">
        <v>101</v>
      </c>
      <c r="Z177" s="12" t="s">
        <v>101</v>
      </c>
      <c r="AA177" s="12" t="s">
        <v>101</v>
      </c>
      <c r="AB177" s="12" t="s">
        <v>120</v>
      </c>
      <c r="AC177" s="12" t="s">
        <v>120</v>
      </c>
      <c r="AD177" s="12">
        <v>18</v>
      </c>
      <c r="AE177" s="12">
        <v>69</v>
      </c>
      <c r="AF177" s="12">
        <v>286</v>
      </c>
      <c r="AG177" s="12" t="s">
        <v>392</v>
      </c>
      <c r="AH177" s="12" t="s">
        <v>797</v>
      </c>
      <c r="AI177" s="12"/>
    </row>
    <row r="178" ht="92.1" customHeight="1" spans="1:35">
      <c r="A178" s="11" t="s">
        <v>215</v>
      </c>
      <c r="B178" s="11" t="s">
        <v>798</v>
      </c>
      <c r="C178" s="11" t="s">
        <v>799</v>
      </c>
      <c r="D178" s="11" t="s">
        <v>127</v>
      </c>
      <c r="E178" s="11" t="s">
        <v>551</v>
      </c>
      <c r="F178" s="11" t="s">
        <v>123</v>
      </c>
      <c r="G178" s="11" t="s">
        <v>127</v>
      </c>
      <c r="H178" s="11" t="s">
        <v>258</v>
      </c>
      <c r="I178" s="11">
        <v>18809158865</v>
      </c>
      <c r="J178" s="12">
        <f t="shared" si="29"/>
        <v>90</v>
      </c>
      <c r="K178" s="12">
        <f t="shared" si="28"/>
        <v>90</v>
      </c>
      <c r="L178" s="11">
        <v>90</v>
      </c>
      <c r="M178" s="11"/>
      <c r="N178" s="11"/>
      <c r="O178" s="11"/>
      <c r="P178" s="11"/>
      <c r="Q178" s="11"/>
      <c r="R178" s="11"/>
      <c r="S178" s="11"/>
      <c r="T178" s="11"/>
      <c r="U178" s="11"/>
      <c r="V178" s="11"/>
      <c r="W178" s="11"/>
      <c r="X178" s="11" t="s">
        <v>119</v>
      </c>
      <c r="Y178" s="11" t="s">
        <v>101</v>
      </c>
      <c r="Z178" s="11" t="s">
        <v>101</v>
      </c>
      <c r="AA178" s="12" t="s">
        <v>120</v>
      </c>
      <c r="AB178" s="12" t="s">
        <v>120</v>
      </c>
      <c r="AC178" s="12" t="s">
        <v>120</v>
      </c>
      <c r="AD178" s="11">
        <v>25</v>
      </c>
      <c r="AE178" s="11">
        <v>69</v>
      </c>
      <c r="AF178" s="11">
        <v>189</v>
      </c>
      <c r="AG178" s="11" t="s">
        <v>800</v>
      </c>
      <c r="AH178" s="11" t="s">
        <v>801</v>
      </c>
      <c r="AI178" s="11"/>
    </row>
    <row r="179" ht="92.1" customHeight="1" spans="1:35">
      <c r="A179" s="11" t="s">
        <v>222</v>
      </c>
      <c r="B179" s="11" t="s">
        <v>802</v>
      </c>
      <c r="C179" s="11" t="s">
        <v>803</v>
      </c>
      <c r="D179" s="11" t="s">
        <v>127</v>
      </c>
      <c r="E179" s="11" t="s">
        <v>551</v>
      </c>
      <c r="F179" s="11" t="s">
        <v>123</v>
      </c>
      <c r="G179" s="11" t="s">
        <v>127</v>
      </c>
      <c r="H179" s="11" t="s">
        <v>258</v>
      </c>
      <c r="I179" s="11">
        <v>18809158865</v>
      </c>
      <c r="J179" s="12">
        <f t="shared" si="29"/>
        <v>125</v>
      </c>
      <c r="K179" s="12">
        <f t="shared" si="28"/>
        <v>125</v>
      </c>
      <c r="L179" s="11">
        <v>125</v>
      </c>
      <c r="M179" s="11"/>
      <c r="N179" s="11"/>
      <c r="O179" s="11"/>
      <c r="P179" s="11"/>
      <c r="Q179" s="11"/>
      <c r="R179" s="11"/>
      <c r="S179" s="11"/>
      <c r="T179" s="11"/>
      <c r="U179" s="11"/>
      <c r="V179" s="11"/>
      <c r="W179" s="11"/>
      <c r="X179" s="11" t="s">
        <v>119</v>
      </c>
      <c r="Y179" s="11" t="s">
        <v>101</v>
      </c>
      <c r="Z179" s="11" t="s">
        <v>101</v>
      </c>
      <c r="AA179" s="12" t="s">
        <v>120</v>
      </c>
      <c r="AB179" s="12" t="s">
        <v>120</v>
      </c>
      <c r="AC179" s="12" t="s">
        <v>120</v>
      </c>
      <c r="AD179" s="11">
        <v>41</v>
      </c>
      <c r="AE179" s="11">
        <v>125</v>
      </c>
      <c r="AF179" s="11">
        <v>387</v>
      </c>
      <c r="AG179" s="11" t="s">
        <v>800</v>
      </c>
      <c r="AH179" s="11" t="s">
        <v>804</v>
      </c>
      <c r="AI179" s="11"/>
    </row>
    <row r="180" s="4" customFormat="1" ht="92.1" customHeight="1" spans="1:42">
      <c r="A180" s="11" t="s">
        <v>228</v>
      </c>
      <c r="B180" s="11" t="s">
        <v>805</v>
      </c>
      <c r="C180" s="11" t="s">
        <v>806</v>
      </c>
      <c r="D180" s="12" t="s">
        <v>127</v>
      </c>
      <c r="E180" s="11" t="s">
        <v>301</v>
      </c>
      <c r="F180" s="11" t="s">
        <v>123</v>
      </c>
      <c r="G180" s="11" t="s">
        <v>127</v>
      </c>
      <c r="H180" s="12" t="s">
        <v>258</v>
      </c>
      <c r="I180" s="12">
        <v>18809158865</v>
      </c>
      <c r="J180" s="12">
        <f t="shared" si="29"/>
        <v>100</v>
      </c>
      <c r="K180" s="12">
        <f t="shared" si="28"/>
        <v>100</v>
      </c>
      <c r="L180" s="11">
        <v>100</v>
      </c>
      <c r="M180" s="11"/>
      <c r="N180" s="11"/>
      <c r="O180" s="11"/>
      <c r="P180" s="11"/>
      <c r="Q180" s="11"/>
      <c r="R180" s="11"/>
      <c r="S180" s="11"/>
      <c r="T180" s="11"/>
      <c r="U180" s="11"/>
      <c r="V180" s="11"/>
      <c r="W180" s="11"/>
      <c r="X180" s="11" t="s">
        <v>119</v>
      </c>
      <c r="Y180" s="11" t="s">
        <v>101</v>
      </c>
      <c r="Z180" s="11" t="s">
        <v>101</v>
      </c>
      <c r="AA180" s="12" t="s">
        <v>120</v>
      </c>
      <c r="AB180" s="12" t="s">
        <v>120</v>
      </c>
      <c r="AC180" s="12" t="s">
        <v>120</v>
      </c>
      <c r="AD180" s="11">
        <v>123</v>
      </c>
      <c r="AE180" s="11">
        <v>331</v>
      </c>
      <c r="AF180" s="11">
        <v>557</v>
      </c>
      <c r="AG180" s="11" t="s">
        <v>807</v>
      </c>
      <c r="AH180" s="11" t="s">
        <v>808</v>
      </c>
      <c r="AI180" s="11"/>
      <c r="AJ180" s="5"/>
      <c r="AK180" s="5"/>
      <c r="AL180" s="5"/>
      <c r="AM180" s="5"/>
      <c r="AN180" s="5"/>
      <c r="AO180" s="5"/>
      <c r="AP180" s="5"/>
    </row>
    <row r="181" ht="92.1" customHeight="1" spans="1:35">
      <c r="A181" s="11" t="s">
        <v>234</v>
      </c>
      <c r="B181" s="12" t="s">
        <v>809</v>
      </c>
      <c r="C181" s="12" t="s">
        <v>810</v>
      </c>
      <c r="D181" s="12" t="s">
        <v>127</v>
      </c>
      <c r="E181" s="12" t="s">
        <v>128</v>
      </c>
      <c r="F181" s="12" t="s">
        <v>123</v>
      </c>
      <c r="G181" s="12" t="s">
        <v>127</v>
      </c>
      <c r="H181" s="12" t="s">
        <v>258</v>
      </c>
      <c r="I181" s="12">
        <v>18809158865</v>
      </c>
      <c r="J181" s="12">
        <f t="shared" si="29"/>
        <v>69</v>
      </c>
      <c r="K181" s="12">
        <f t="shared" si="28"/>
        <v>69</v>
      </c>
      <c r="L181" s="12">
        <v>69</v>
      </c>
      <c r="M181" s="12"/>
      <c r="N181" s="12"/>
      <c r="O181" s="12"/>
      <c r="P181" s="12"/>
      <c r="Q181" s="12"/>
      <c r="R181" s="12"/>
      <c r="S181" s="12"/>
      <c r="T181" s="12"/>
      <c r="U181" s="12"/>
      <c r="V181" s="12"/>
      <c r="W181" s="12"/>
      <c r="X181" s="12" t="s">
        <v>119</v>
      </c>
      <c r="Y181" s="12" t="s">
        <v>101</v>
      </c>
      <c r="Z181" s="12" t="s">
        <v>101</v>
      </c>
      <c r="AA181" s="12" t="s">
        <v>120</v>
      </c>
      <c r="AB181" s="12" t="s">
        <v>120</v>
      </c>
      <c r="AC181" s="12" t="s">
        <v>120</v>
      </c>
      <c r="AD181" s="12">
        <v>20</v>
      </c>
      <c r="AE181" s="12">
        <v>42</v>
      </c>
      <c r="AF181" s="12">
        <v>70</v>
      </c>
      <c r="AG181" s="12" t="s">
        <v>811</v>
      </c>
      <c r="AH181" s="12" t="s">
        <v>812</v>
      </c>
      <c r="AI181" s="12"/>
    </row>
    <row r="182" ht="92.1" customHeight="1" spans="1:35">
      <c r="A182" s="11" t="s">
        <v>241</v>
      </c>
      <c r="B182" s="12" t="s">
        <v>813</v>
      </c>
      <c r="C182" s="12" t="s">
        <v>814</v>
      </c>
      <c r="D182" s="12" t="s">
        <v>155</v>
      </c>
      <c r="E182" s="12" t="s">
        <v>815</v>
      </c>
      <c r="F182" s="12" t="s">
        <v>123</v>
      </c>
      <c r="G182" s="12" t="s">
        <v>155</v>
      </c>
      <c r="H182" s="12" t="s">
        <v>271</v>
      </c>
      <c r="I182" s="12">
        <v>18009158635</v>
      </c>
      <c r="J182" s="12">
        <f t="shared" si="29"/>
        <v>55</v>
      </c>
      <c r="K182" s="12">
        <f t="shared" si="28"/>
        <v>55</v>
      </c>
      <c r="L182" s="12"/>
      <c r="M182" s="12">
        <v>55</v>
      </c>
      <c r="N182" s="12"/>
      <c r="O182" s="12"/>
      <c r="P182" s="12"/>
      <c r="Q182" s="12"/>
      <c r="R182" s="12"/>
      <c r="S182" s="12"/>
      <c r="T182" s="12"/>
      <c r="U182" s="12"/>
      <c r="V182" s="12"/>
      <c r="W182" s="12"/>
      <c r="X182" s="12" t="s">
        <v>119</v>
      </c>
      <c r="Y182" s="12" t="s">
        <v>101</v>
      </c>
      <c r="Z182" s="12" t="s">
        <v>101</v>
      </c>
      <c r="AA182" s="12" t="s">
        <v>120</v>
      </c>
      <c r="AB182" s="12" t="s">
        <v>120</v>
      </c>
      <c r="AC182" s="12" t="s">
        <v>120</v>
      </c>
      <c r="AD182" s="12">
        <v>13</v>
      </c>
      <c r="AE182" s="12">
        <v>30</v>
      </c>
      <c r="AF182" s="12">
        <v>73</v>
      </c>
      <c r="AG182" s="12" t="s">
        <v>760</v>
      </c>
      <c r="AH182" s="12" t="s">
        <v>816</v>
      </c>
      <c r="AI182" s="12"/>
    </row>
    <row r="183" ht="92.1" customHeight="1" spans="1:35">
      <c r="A183" s="11" t="s">
        <v>247</v>
      </c>
      <c r="B183" s="12" t="s">
        <v>817</v>
      </c>
      <c r="C183" s="12" t="s">
        <v>818</v>
      </c>
      <c r="D183" s="12" t="s">
        <v>155</v>
      </c>
      <c r="E183" s="12" t="s">
        <v>819</v>
      </c>
      <c r="F183" s="12" t="s">
        <v>123</v>
      </c>
      <c r="G183" s="12" t="s">
        <v>155</v>
      </c>
      <c r="H183" s="12" t="s">
        <v>271</v>
      </c>
      <c r="I183" s="12">
        <v>18009158635</v>
      </c>
      <c r="J183" s="12">
        <f t="shared" si="29"/>
        <v>100</v>
      </c>
      <c r="K183" s="12">
        <f t="shared" si="28"/>
        <v>100</v>
      </c>
      <c r="L183" s="12"/>
      <c r="M183" s="12">
        <v>100</v>
      </c>
      <c r="N183" s="12"/>
      <c r="O183" s="12"/>
      <c r="P183" s="12"/>
      <c r="Q183" s="12"/>
      <c r="R183" s="12"/>
      <c r="S183" s="12"/>
      <c r="T183" s="12"/>
      <c r="U183" s="12"/>
      <c r="V183" s="12"/>
      <c r="W183" s="12"/>
      <c r="X183" s="12" t="s">
        <v>119</v>
      </c>
      <c r="Y183" s="12" t="s">
        <v>101</v>
      </c>
      <c r="Z183" s="12" t="s">
        <v>101</v>
      </c>
      <c r="AA183" s="12" t="s">
        <v>120</v>
      </c>
      <c r="AB183" s="12" t="s">
        <v>120</v>
      </c>
      <c r="AC183" s="12" t="s">
        <v>120</v>
      </c>
      <c r="AD183" s="12">
        <v>13</v>
      </c>
      <c r="AE183" s="12">
        <v>31</v>
      </c>
      <c r="AF183" s="12">
        <v>200</v>
      </c>
      <c r="AG183" s="12" t="s">
        <v>760</v>
      </c>
      <c r="AH183" s="12" t="s">
        <v>816</v>
      </c>
      <c r="AI183" s="12"/>
    </row>
    <row r="184" ht="92.1" customHeight="1" spans="1:35">
      <c r="A184" s="11" t="s">
        <v>254</v>
      </c>
      <c r="B184" s="12" t="s">
        <v>820</v>
      </c>
      <c r="C184" s="12" t="s">
        <v>821</v>
      </c>
      <c r="D184" s="12" t="s">
        <v>155</v>
      </c>
      <c r="E184" s="12" t="s">
        <v>707</v>
      </c>
      <c r="F184" s="12" t="s">
        <v>123</v>
      </c>
      <c r="G184" s="12" t="s">
        <v>155</v>
      </c>
      <c r="H184" s="12" t="s">
        <v>271</v>
      </c>
      <c r="I184" s="12">
        <v>18009158635</v>
      </c>
      <c r="J184" s="12">
        <f t="shared" si="29"/>
        <v>20</v>
      </c>
      <c r="K184" s="12">
        <f t="shared" si="28"/>
        <v>20</v>
      </c>
      <c r="L184" s="12"/>
      <c r="M184" s="12">
        <v>20</v>
      </c>
      <c r="N184" s="12"/>
      <c r="O184" s="12"/>
      <c r="P184" s="12"/>
      <c r="Q184" s="12"/>
      <c r="R184" s="12"/>
      <c r="S184" s="12"/>
      <c r="T184" s="12"/>
      <c r="U184" s="12"/>
      <c r="V184" s="12"/>
      <c r="W184" s="12"/>
      <c r="X184" s="12" t="s">
        <v>119</v>
      </c>
      <c r="Y184" s="12" t="s">
        <v>101</v>
      </c>
      <c r="Z184" s="12" t="s">
        <v>101</v>
      </c>
      <c r="AA184" s="12" t="s">
        <v>120</v>
      </c>
      <c r="AB184" s="12" t="s">
        <v>120</v>
      </c>
      <c r="AC184" s="12" t="s">
        <v>120</v>
      </c>
      <c r="AD184" s="12">
        <v>9</v>
      </c>
      <c r="AE184" s="12">
        <v>33</v>
      </c>
      <c r="AF184" s="12">
        <v>75</v>
      </c>
      <c r="AG184" s="12" t="s">
        <v>760</v>
      </c>
      <c r="AH184" s="12" t="s">
        <v>208</v>
      </c>
      <c r="AI184" s="12"/>
    </row>
    <row r="185" ht="92.1" customHeight="1" spans="1:35">
      <c r="A185" s="11" t="s">
        <v>261</v>
      </c>
      <c r="B185" s="12" t="s">
        <v>822</v>
      </c>
      <c r="C185" s="12" t="s">
        <v>823</v>
      </c>
      <c r="D185" s="12" t="s">
        <v>155</v>
      </c>
      <c r="E185" s="12" t="s">
        <v>707</v>
      </c>
      <c r="F185" s="12" t="s">
        <v>123</v>
      </c>
      <c r="G185" s="12" t="s">
        <v>155</v>
      </c>
      <c r="H185" s="12" t="s">
        <v>271</v>
      </c>
      <c r="I185" s="12">
        <v>18009158635</v>
      </c>
      <c r="J185" s="12">
        <f t="shared" si="29"/>
        <v>35</v>
      </c>
      <c r="K185" s="12">
        <f t="shared" si="28"/>
        <v>35</v>
      </c>
      <c r="L185" s="12"/>
      <c r="M185" s="12">
        <v>35</v>
      </c>
      <c r="N185" s="12"/>
      <c r="O185" s="12"/>
      <c r="P185" s="12"/>
      <c r="Q185" s="12"/>
      <c r="R185" s="12"/>
      <c r="S185" s="12"/>
      <c r="T185" s="12"/>
      <c r="U185" s="12"/>
      <c r="V185" s="12"/>
      <c r="W185" s="12"/>
      <c r="X185" s="12" t="s">
        <v>119</v>
      </c>
      <c r="Y185" s="12" t="s">
        <v>101</v>
      </c>
      <c r="Z185" s="12" t="s">
        <v>101</v>
      </c>
      <c r="AA185" s="12" t="s">
        <v>120</v>
      </c>
      <c r="AB185" s="12" t="s">
        <v>120</v>
      </c>
      <c r="AC185" s="12" t="s">
        <v>120</v>
      </c>
      <c r="AD185" s="12">
        <v>8</v>
      </c>
      <c r="AE185" s="12">
        <v>34</v>
      </c>
      <c r="AF185" s="12">
        <v>50</v>
      </c>
      <c r="AG185" s="12" t="s">
        <v>760</v>
      </c>
      <c r="AH185" s="12" t="s">
        <v>781</v>
      </c>
      <c r="AI185" s="12"/>
    </row>
    <row r="186" ht="92.1" customHeight="1" spans="1:35">
      <c r="A186" s="11" t="s">
        <v>267</v>
      </c>
      <c r="B186" s="12" t="s">
        <v>824</v>
      </c>
      <c r="C186" s="12" t="s">
        <v>825</v>
      </c>
      <c r="D186" s="12" t="s">
        <v>155</v>
      </c>
      <c r="E186" s="12" t="s">
        <v>707</v>
      </c>
      <c r="F186" s="12" t="s">
        <v>123</v>
      </c>
      <c r="G186" s="12" t="s">
        <v>155</v>
      </c>
      <c r="H186" s="12" t="s">
        <v>271</v>
      </c>
      <c r="I186" s="12">
        <v>18009158635</v>
      </c>
      <c r="J186" s="12">
        <f t="shared" si="29"/>
        <v>68</v>
      </c>
      <c r="K186" s="12">
        <f t="shared" si="28"/>
        <v>68</v>
      </c>
      <c r="L186" s="12"/>
      <c r="M186" s="12">
        <v>68</v>
      </c>
      <c r="N186" s="12"/>
      <c r="O186" s="12"/>
      <c r="P186" s="12"/>
      <c r="Q186" s="12"/>
      <c r="R186" s="12"/>
      <c r="S186" s="12"/>
      <c r="T186" s="12"/>
      <c r="U186" s="12"/>
      <c r="V186" s="12"/>
      <c r="W186" s="12"/>
      <c r="X186" s="12" t="s">
        <v>119</v>
      </c>
      <c r="Y186" s="12" t="s">
        <v>101</v>
      </c>
      <c r="Z186" s="12" t="s">
        <v>101</v>
      </c>
      <c r="AA186" s="12" t="s">
        <v>120</v>
      </c>
      <c r="AB186" s="12" t="s">
        <v>120</v>
      </c>
      <c r="AC186" s="12" t="s">
        <v>120</v>
      </c>
      <c r="AD186" s="12">
        <v>20</v>
      </c>
      <c r="AE186" s="12">
        <v>53</v>
      </c>
      <c r="AF186" s="12">
        <v>105</v>
      </c>
      <c r="AG186" s="12" t="s">
        <v>760</v>
      </c>
      <c r="AH186" s="12" t="s">
        <v>750</v>
      </c>
      <c r="AI186" s="12"/>
    </row>
    <row r="187" ht="92.1" customHeight="1" spans="1:35">
      <c r="A187" s="11" t="s">
        <v>273</v>
      </c>
      <c r="B187" s="12" t="s">
        <v>826</v>
      </c>
      <c r="C187" s="12" t="s">
        <v>827</v>
      </c>
      <c r="D187" s="12" t="s">
        <v>155</v>
      </c>
      <c r="E187" s="12" t="s">
        <v>626</v>
      </c>
      <c r="F187" s="12" t="s">
        <v>123</v>
      </c>
      <c r="G187" s="12" t="s">
        <v>155</v>
      </c>
      <c r="H187" s="12" t="s">
        <v>271</v>
      </c>
      <c r="I187" s="12">
        <v>18009158635</v>
      </c>
      <c r="J187" s="12">
        <f t="shared" si="29"/>
        <v>28</v>
      </c>
      <c r="K187" s="12">
        <f t="shared" si="28"/>
        <v>28</v>
      </c>
      <c r="L187" s="12"/>
      <c r="M187" s="12">
        <v>28</v>
      </c>
      <c r="N187" s="12"/>
      <c r="O187" s="12"/>
      <c r="P187" s="12"/>
      <c r="Q187" s="12"/>
      <c r="R187" s="12"/>
      <c r="S187" s="12"/>
      <c r="T187" s="12"/>
      <c r="U187" s="12"/>
      <c r="V187" s="12"/>
      <c r="W187" s="12"/>
      <c r="X187" s="12" t="s">
        <v>119</v>
      </c>
      <c r="Y187" s="12" t="s">
        <v>101</v>
      </c>
      <c r="Z187" s="12" t="s">
        <v>101</v>
      </c>
      <c r="AA187" s="12" t="s">
        <v>120</v>
      </c>
      <c r="AB187" s="12" t="s">
        <v>120</v>
      </c>
      <c r="AC187" s="12" t="s">
        <v>120</v>
      </c>
      <c r="AD187" s="12">
        <v>7</v>
      </c>
      <c r="AE187" s="12">
        <v>18</v>
      </c>
      <c r="AF187" s="12">
        <v>72</v>
      </c>
      <c r="AG187" s="12" t="s">
        <v>760</v>
      </c>
      <c r="AH187" s="12" t="s">
        <v>746</v>
      </c>
      <c r="AI187" s="12"/>
    </row>
    <row r="188" ht="92.1" customHeight="1" spans="1:35">
      <c r="A188" s="11" t="s">
        <v>279</v>
      </c>
      <c r="B188" s="12" t="s">
        <v>828</v>
      </c>
      <c r="C188" s="12" t="s">
        <v>828</v>
      </c>
      <c r="D188" s="12" t="s">
        <v>155</v>
      </c>
      <c r="E188" s="12" t="s">
        <v>156</v>
      </c>
      <c r="F188" s="12" t="s">
        <v>123</v>
      </c>
      <c r="G188" s="12" t="s">
        <v>155</v>
      </c>
      <c r="H188" s="12" t="s">
        <v>271</v>
      </c>
      <c r="I188" s="12">
        <v>18009158635</v>
      </c>
      <c r="J188" s="12">
        <f t="shared" si="29"/>
        <v>60</v>
      </c>
      <c r="K188" s="12">
        <f t="shared" si="28"/>
        <v>60</v>
      </c>
      <c r="L188" s="12"/>
      <c r="M188" s="12">
        <v>60</v>
      </c>
      <c r="N188" s="12"/>
      <c r="O188" s="12"/>
      <c r="P188" s="12"/>
      <c r="Q188" s="12"/>
      <c r="R188" s="12"/>
      <c r="S188" s="12"/>
      <c r="T188" s="12"/>
      <c r="U188" s="12"/>
      <c r="V188" s="12"/>
      <c r="W188" s="12"/>
      <c r="X188" s="12" t="s">
        <v>119</v>
      </c>
      <c r="Y188" s="12" t="s">
        <v>101</v>
      </c>
      <c r="Z188" s="12" t="s">
        <v>101</v>
      </c>
      <c r="AA188" s="12" t="s">
        <v>120</v>
      </c>
      <c r="AB188" s="12" t="s">
        <v>120</v>
      </c>
      <c r="AC188" s="12" t="s">
        <v>120</v>
      </c>
      <c r="AD188" s="12">
        <v>7</v>
      </c>
      <c r="AE188" s="12">
        <v>15</v>
      </c>
      <c r="AF188" s="12">
        <v>15</v>
      </c>
      <c r="AG188" s="12" t="s">
        <v>760</v>
      </c>
      <c r="AH188" s="12" t="s">
        <v>746</v>
      </c>
      <c r="AI188" s="12"/>
    </row>
    <row r="189" ht="92.1" customHeight="1" spans="1:35">
      <c r="A189" s="11" t="s">
        <v>284</v>
      </c>
      <c r="B189" s="12" t="s">
        <v>829</v>
      </c>
      <c r="C189" s="12" t="s">
        <v>830</v>
      </c>
      <c r="D189" s="12" t="s">
        <v>155</v>
      </c>
      <c r="E189" s="12" t="s">
        <v>156</v>
      </c>
      <c r="F189" s="12" t="s">
        <v>123</v>
      </c>
      <c r="G189" s="12" t="s">
        <v>155</v>
      </c>
      <c r="H189" s="12" t="s">
        <v>271</v>
      </c>
      <c r="I189" s="12">
        <v>18009158635</v>
      </c>
      <c r="J189" s="12">
        <f t="shared" si="29"/>
        <v>30</v>
      </c>
      <c r="K189" s="12">
        <f t="shared" si="28"/>
        <v>30</v>
      </c>
      <c r="L189" s="12"/>
      <c r="M189" s="12">
        <v>30</v>
      </c>
      <c r="N189" s="12"/>
      <c r="O189" s="12"/>
      <c r="P189" s="12"/>
      <c r="Q189" s="12"/>
      <c r="R189" s="12"/>
      <c r="S189" s="12"/>
      <c r="T189" s="12"/>
      <c r="U189" s="12"/>
      <c r="V189" s="12"/>
      <c r="W189" s="12"/>
      <c r="X189" s="12" t="s">
        <v>119</v>
      </c>
      <c r="Y189" s="12" t="s">
        <v>101</v>
      </c>
      <c r="Z189" s="12" t="s">
        <v>101</v>
      </c>
      <c r="AA189" s="12" t="s">
        <v>120</v>
      </c>
      <c r="AB189" s="12" t="s">
        <v>120</v>
      </c>
      <c r="AC189" s="12" t="s">
        <v>120</v>
      </c>
      <c r="AD189" s="12">
        <v>20</v>
      </c>
      <c r="AE189" s="12">
        <v>62</v>
      </c>
      <c r="AF189" s="12">
        <v>62</v>
      </c>
      <c r="AG189" s="12" t="s">
        <v>760</v>
      </c>
      <c r="AH189" s="12" t="s">
        <v>750</v>
      </c>
      <c r="AI189" s="12"/>
    </row>
    <row r="190" s="4" customFormat="1" ht="92.1" customHeight="1" spans="1:35">
      <c r="A190" s="11" t="s">
        <v>289</v>
      </c>
      <c r="B190" s="12" t="s">
        <v>831</v>
      </c>
      <c r="C190" s="12" t="s">
        <v>832</v>
      </c>
      <c r="D190" s="12" t="s">
        <v>155</v>
      </c>
      <c r="E190" s="12" t="s">
        <v>270</v>
      </c>
      <c r="F190" s="12" t="s">
        <v>123</v>
      </c>
      <c r="G190" s="12" t="s">
        <v>155</v>
      </c>
      <c r="H190" s="12" t="s">
        <v>271</v>
      </c>
      <c r="I190" s="12">
        <v>18009158635</v>
      </c>
      <c r="J190" s="12">
        <f t="shared" si="29"/>
        <v>50</v>
      </c>
      <c r="K190" s="12">
        <v>50</v>
      </c>
      <c r="L190" s="12">
        <v>50</v>
      </c>
      <c r="M190" s="12"/>
      <c r="N190" s="12"/>
      <c r="O190" s="12"/>
      <c r="P190" s="12"/>
      <c r="Q190" s="12"/>
      <c r="R190" s="12"/>
      <c r="S190" s="12"/>
      <c r="T190" s="12"/>
      <c r="U190" s="12"/>
      <c r="V190" s="12"/>
      <c r="W190" s="12"/>
      <c r="X190" s="12" t="s">
        <v>119</v>
      </c>
      <c r="Y190" s="12" t="s">
        <v>101</v>
      </c>
      <c r="Z190" s="12" t="s">
        <v>101</v>
      </c>
      <c r="AA190" s="12" t="s">
        <v>120</v>
      </c>
      <c r="AB190" s="12" t="s">
        <v>120</v>
      </c>
      <c r="AC190" s="12" t="s">
        <v>120</v>
      </c>
      <c r="AD190" s="12">
        <v>15</v>
      </c>
      <c r="AE190" s="12">
        <v>45</v>
      </c>
      <c r="AF190" s="12">
        <v>88</v>
      </c>
      <c r="AG190" s="12" t="s">
        <v>760</v>
      </c>
      <c r="AH190" s="12" t="s">
        <v>640</v>
      </c>
      <c r="AI190" s="12"/>
    </row>
    <row r="191" s="4" customFormat="1" ht="92.1" customHeight="1" spans="1:35">
      <c r="A191" s="11" t="s">
        <v>293</v>
      </c>
      <c r="B191" s="12" t="s">
        <v>833</v>
      </c>
      <c r="C191" s="12" t="s">
        <v>834</v>
      </c>
      <c r="D191" s="12" t="s">
        <v>155</v>
      </c>
      <c r="E191" s="12" t="s">
        <v>270</v>
      </c>
      <c r="F191" s="12" t="s">
        <v>123</v>
      </c>
      <c r="G191" s="12" t="s">
        <v>155</v>
      </c>
      <c r="H191" s="12" t="s">
        <v>271</v>
      </c>
      <c r="I191" s="12">
        <v>18009158635</v>
      </c>
      <c r="J191" s="12">
        <f t="shared" si="29"/>
        <v>50</v>
      </c>
      <c r="K191" s="12">
        <v>50</v>
      </c>
      <c r="L191" s="12">
        <v>50</v>
      </c>
      <c r="M191" s="12"/>
      <c r="N191" s="12"/>
      <c r="O191" s="12"/>
      <c r="P191" s="12"/>
      <c r="Q191" s="12"/>
      <c r="R191" s="12"/>
      <c r="S191" s="12"/>
      <c r="T191" s="12"/>
      <c r="U191" s="12"/>
      <c r="V191" s="12"/>
      <c r="W191" s="12"/>
      <c r="X191" s="12" t="s">
        <v>119</v>
      </c>
      <c r="Y191" s="12" t="s">
        <v>101</v>
      </c>
      <c r="Z191" s="12" t="s">
        <v>101</v>
      </c>
      <c r="AA191" s="12" t="s">
        <v>120</v>
      </c>
      <c r="AB191" s="12" t="s">
        <v>120</v>
      </c>
      <c r="AC191" s="12" t="s">
        <v>120</v>
      </c>
      <c r="AD191" s="12">
        <v>17</v>
      </c>
      <c r="AE191" s="12">
        <v>51</v>
      </c>
      <c r="AF191" s="12">
        <v>90</v>
      </c>
      <c r="AG191" s="12" t="s">
        <v>760</v>
      </c>
      <c r="AH191" s="12" t="s">
        <v>520</v>
      </c>
      <c r="AI191" s="12"/>
    </row>
    <row r="192" ht="92.1" customHeight="1" spans="1:35">
      <c r="A192" s="11" t="s">
        <v>298</v>
      </c>
      <c r="B192" s="12" t="s">
        <v>835</v>
      </c>
      <c r="C192" s="12" t="s">
        <v>836</v>
      </c>
      <c r="D192" s="12" t="s">
        <v>155</v>
      </c>
      <c r="E192" s="12" t="s">
        <v>156</v>
      </c>
      <c r="F192" s="12" t="s">
        <v>123</v>
      </c>
      <c r="G192" s="12" t="s">
        <v>155</v>
      </c>
      <c r="H192" s="12" t="s">
        <v>271</v>
      </c>
      <c r="I192" s="12">
        <v>18009158636</v>
      </c>
      <c r="J192" s="12">
        <f t="shared" ref="J192:J217" si="30">SUM(K192+P192+Q192+R192+S192+T192+U192+V192+W192)</f>
        <v>30</v>
      </c>
      <c r="K192" s="12">
        <f t="shared" ref="K192:K216" si="31">SUM(L192:O192)</f>
        <v>30</v>
      </c>
      <c r="L192" s="12"/>
      <c r="M192" s="12">
        <v>30</v>
      </c>
      <c r="N192" s="12"/>
      <c r="O192" s="12"/>
      <c r="P192" s="12"/>
      <c r="Q192" s="12"/>
      <c r="R192" s="12"/>
      <c r="S192" s="12"/>
      <c r="T192" s="12"/>
      <c r="U192" s="12"/>
      <c r="V192" s="12"/>
      <c r="W192" s="12"/>
      <c r="X192" s="12" t="s">
        <v>119</v>
      </c>
      <c r="Y192" s="12" t="s">
        <v>101</v>
      </c>
      <c r="Z192" s="12" t="s">
        <v>101</v>
      </c>
      <c r="AA192" s="12" t="s">
        <v>120</v>
      </c>
      <c r="AB192" s="12" t="s">
        <v>120</v>
      </c>
      <c r="AC192" s="12" t="s">
        <v>120</v>
      </c>
      <c r="AD192" s="12">
        <v>5</v>
      </c>
      <c r="AE192" s="12">
        <v>17</v>
      </c>
      <c r="AF192" s="12">
        <v>17</v>
      </c>
      <c r="AG192" s="12" t="s">
        <v>760</v>
      </c>
      <c r="AH192" s="12" t="s">
        <v>575</v>
      </c>
      <c r="AI192" s="12"/>
    </row>
    <row r="193" ht="92.1" customHeight="1" spans="1:35">
      <c r="A193" s="11" t="s">
        <v>303</v>
      </c>
      <c r="B193" s="12" t="s">
        <v>837</v>
      </c>
      <c r="C193" s="12" t="s">
        <v>838</v>
      </c>
      <c r="D193" s="12" t="s">
        <v>155</v>
      </c>
      <c r="E193" s="12" t="s">
        <v>839</v>
      </c>
      <c r="F193" s="12" t="s">
        <v>123</v>
      </c>
      <c r="G193" s="12" t="s">
        <v>155</v>
      </c>
      <c r="H193" s="12" t="s">
        <v>271</v>
      </c>
      <c r="I193" s="12">
        <v>18009158636</v>
      </c>
      <c r="J193" s="12">
        <f t="shared" si="30"/>
        <v>50</v>
      </c>
      <c r="K193" s="12">
        <f t="shared" si="31"/>
        <v>50</v>
      </c>
      <c r="L193" s="12"/>
      <c r="M193" s="12">
        <v>50</v>
      </c>
      <c r="N193" s="12"/>
      <c r="O193" s="12"/>
      <c r="P193" s="12"/>
      <c r="Q193" s="12"/>
      <c r="R193" s="12"/>
      <c r="S193" s="12"/>
      <c r="T193" s="12"/>
      <c r="U193" s="12"/>
      <c r="V193" s="12"/>
      <c r="W193" s="12"/>
      <c r="X193" s="12" t="s">
        <v>119</v>
      </c>
      <c r="Y193" s="12" t="s">
        <v>101</v>
      </c>
      <c r="Z193" s="12" t="s">
        <v>120</v>
      </c>
      <c r="AA193" s="12" t="s">
        <v>120</v>
      </c>
      <c r="AB193" s="12" t="s">
        <v>120</v>
      </c>
      <c r="AC193" s="12" t="s">
        <v>120</v>
      </c>
      <c r="AD193" s="12">
        <v>13</v>
      </c>
      <c r="AE193" s="12">
        <v>36</v>
      </c>
      <c r="AF193" s="12">
        <v>135</v>
      </c>
      <c r="AG193" s="12" t="s">
        <v>760</v>
      </c>
      <c r="AH193" s="12" t="s">
        <v>816</v>
      </c>
      <c r="AI193" s="12"/>
    </row>
    <row r="194" ht="92.1" customHeight="1" spans="1:35">
      <c r="A194" s="11" t="s">
        <v>308</v>
      </c>
      <c r="B194" s="11" t="s">
        <v>840</v>
      </c>
      <c r="C194" s="12" t="s">
        <v>841</v>
      </c>
      <c r="D194" s="12" t="s">
        <v>136</v>
      </c>
      <c r="E194" s="12" t="s">
        <v>348</v>
      </c>
      <c r="F194" s="12" t="s">
        <v>123</v>
      </c>
      <c r="G194" s="12" t="s">
        <v>661</v>
      </c>
      <c r="H194" s="12" t="s">
        <v>380</v>
      </c>
      <c r="I194" s="11" t="s">
        <v>357</v>
      </c>
      <c r="J194" s="12">
        <f t="shared" si="30"/>
        <v>55</v>
      </c>
      <c r="K194" s="12">
        <f t="shared" si="31"/>
        <v>55</v>
      </c>
      <c r="L194" s="12">
        <v>0</v>
      </c>
      <c r="M194" s="12">
        <v>0</v>
      </c>
      <c r="N194" s="12">
        <v>0</v>
      </c>
      <c r="O194" s="12">
        <v>55</v>
      </c>
      <c r="P194" s="12">
        <v>0</v>
      </c>
      <c r="Q194" s="12">
        <v>0</v>
      </c>
      <c r="R194" s="12">
        <v>0</v>
      </c>
      <c r="S194" s="12">
        <v>0</v>
      </c>
      <c r="T194" s="12">
        <v>0</v>
      </c>
      <c r="U194" s="12">
        <v>0</v>
      </c>
      <c r="V194" s="12">
        <v>0</v>
      </c>
      <c r="W194" s="12">
        <v>0</v>
      </c>
      <c r="X194" s="12" t="s">
        <v>119</v>
      </c>
      <c r="Y194" s="12" t="s">
        <v>101</v>
      </c>
      <c r="Z194" s="12" t="s">
        <v>120</v>
      </c>
      <c r="AA194" s="12" t="s">
        <v>120</v>
      </c>
      <c r="AB194" s="12" t="s">
        <v>120</v>
      </c>
      <c r="AC194" s="12" t="s">
        <v>120</v>
      </c>
      <c r="AD194" s="12">
        <v>78</v>
      </c>
      <c r="AE194" s="12">
        <v>267</v>
      </c>
      <c r="AF194" s="12">
        <v>1106</v>
      </c>
      <c r="AG194" s="12" t="s">
        <v>842</v>
      </c>
      <c r="AH194" s="12" t="s">
        <v>843</v>
      </c>
      <c r="AI194" s="12"/>
    </row>
    <row r="195" ht="92.1" customHeight="1" spans="1:35">
      <c r="A195" s="11" t="s">
        <v>312</v>
      </c>
      <c r="B195" s="11" t="s">
        <v>844</v>
      </c>
      <c r="C195" s="12" t="s">
        <v>845</v>
      </c>
      <c r="D195" s="12" t="s">
        <v>136</v>
      </c>
      <c r="E195" s="12" t="s">
        <v>348</v>
      </c>
      <c r="F195" s="12" t="s">
        <v>123</v>
      </c>
      <c r="G195" s="12" t="s">
        <v>661</v>
      </c>
      <c r="H195" s="12" t="s">
        <v>380</v>
      </c>
      <c r="I195" s="11" t="s">
        <v>357</v>
      </c>
      <c r="J195" s="12">
        <f t="shared" si="30"/>
        <v>35</v>
      </c>
      <c r="K195" s="12">
        <f t="shared" si="31"/>
        <v>35</v>
      </c>
      <c r="L195" s="12">
        <v>0</v>
      </c>
      <c r="M195" s="12">
        <v>0</v>
      </c>
      <c r="N195" s="12">
        <v>0</v>
      </c>
      <c r="O195" s="12">
        <v>35</v>
      </c>
      <c r="P195" s="12">
        <v>0</v>
      </c>
      <c r="Q195" s="12">
        <v>0</v>
      </c>
      <c r="R195" s="12">
        <v>0</v>
      </c>
      <c r="S195" s="12">
        <v>0</v>
      </c>
      <c r="T195" s="12">
        <v>0</v>
      </c>
      <c r="U195" s="12">
        <v>0</v>
      </c>
      <c r="V195" s="12">
        <v>0</v>
      </c>
      <c r="W195" s="12">
        <v>0</v>
      </c>
      <c r="X195" s="12" t="s">
        <v>119</v>
      </c>
      <c r="Y195" s="12" t="s">
        <v>101</v>
      </c>
      <c r="Z195" s="12" t="s">
        <v>120</v>
      </c>
      <c r="AA195" s="12" t="s">
        <v>120</v>
      </c>
      <c r="AB195" s="12" t="s">
        <v>120</v>
      </c>
      <c r="AC195" s="12" t="s">
        <v>120</v>
      </c>
      <c r="AD195" s="12">
        <v>21</v>
      </c>
      <c r="AE195" s="12">
        <v>78</v>
      </c>
      <c r="AF195" s="12">
        <v>568</v>
      </c>
      <c r="AG195" s="12" t="s">
        <v>846</v>
      </c>
      <c r="AH195" s="12" t="s">
        <v>847</v>
      </c>
      <c r="AI195" s="12"/>
    </row>
    <row r="196" ht="92.1" customHeight="1" spans="1:35">
      <c r="A196" s="11" t="s">
        <v>317</v>
      </c>
      <c r="B196" s="11" t="s">
        <v>848</v>
      </c>
      <c r="C196" s="12" t="s">
        <v>849</v>
      </c>
      <c r="D196" s="12" t="s">
        <v>136</v>
      </c>
      <c r="E196" s="12" t="s">
        <v>385</v>
      </c>
      <c r="F196" s="12" t="s">
        <v>123</v>
      </c>
      <c r="G196" s="12" t="s">
        <v>661</v>
      </c>
      <c r="H196" s="12" t="s">
        <v>386</v>
      </c>
      <c r="I196" s="11">
        <v>15332682058</v>
      </c>
      <c r="J196" s="12">
        <f t="shared" si="30"/>
        <v>40</v>
      </c>
      <c r="K196" s="12">
        <f t="shared" si="31"/>
        <v>40</v>
      </c>
      <c r="L196" s="12">
        <v>0</v>
      </c>
      <c r="M196" s="12">
        <v>0</v>
      </c>
      <c r="N196" s="12">
        <v>0</v>
      </c>
      <c r="O196" s="12">
        <v>40</v>
      </c>
      <c r="P196" s="12">
        <v>0</v>
      </c>
      <c r="Q196" s="12">
        <v>0</v>
      </c>
      <c r="R196" s="12">
        <v>0</v>
      </c>
      <c r="S196" s="12">
        <v>0</v>
      </c>
      <c r="T196" s="12">
        <v>0</v>
      </c>
      <c r="U196" s="12">
        <v>0</v>
      </c>
      <c r="V196" s="12">
        <v>0</v>
      </c>
      <c r="W196" s="12">
        <v>0</v>
      </c>
      <c r="X196" s="12" t="s">
        <v>119</v>
      </c>
      <c r="Y196" s="12" t="s">
        <v>101</v>
      </c>
      <c r="Z196" s="12" t="s">
        <v>120</v>
      </c>
      <c r="AA196" s="12" t="s">
        <v>120</v>
      </c>
      <c r="AB196" s="12" t="s">
        <v>120</v>
      </c>
      <c r="AC196" s="12" t="s">
        <v>120</v>
      </c>
      <c r="AD196" s="12">
        <v>13</v>
      </c>
      <c r="AE196" s="12">
        <v>35</v>
      </c>
      <c r="AF196" s="12">
        <v>144</v>
      </c>
      <c r="AG196" s="12" t="s">
        <v>392</v>
      </c>
      <c r="AH196" s="12" t="s">
        <v>850</v>
      </c>
      <c r="AI196" s="12"/>
    </row>
    <row r="197" s="4" customFormat="1" ht="92.1" customHeight="1" spans="1:42">
      <c r="A197" s="11" t="s">
        <v>321</v>
      </c>
      <c r="B197" s="11" t="s">
        <v>851</v>
      </c>
      <c r="C197" s="12" t="s">
        <v>852</v>
      </c>
      <c r="D197" s="12" t="s">
        <v>136</v>
      </c>
      <c r="E197" s="12" t="s">
        <v>397</v>
      </c>
      <c r="F197" s="12" t="s">
        <v>123</v>
      </c>
      <c r="G197" s="12" t="s">
        <v>661</v>
      </c>
      <c r="H197" s="12" t="s">
        <v>404</v>
      </c>
      <c r="I197" s="11">
        <v>15929093588</v>
      </c>
      <c r="J197" s="12">
        <f t="shared" si="30"/>
        <v>80</v>
      </c>
      <c r="K197" s="12">
        <f t="shared" si="31"/>
        <v>80</v>
      </c>
      <c r="L197" s="12">
        <v>0</v>
      </c>
      <c r="M197" s="12">
        <v>0</v>
      </c>
      <c r="N197" s="12">
        <v>0</v>
      </c>
      <c r="O197" s="12">
        <v>80</v>
      </c>
      <c r="P197" s="12">
        <v>0</v>
      </c>
      <c r="Q197" s="12">
        <v>0</v>
      </c>
      <c r="R197" s="12">
        <v>0</v>
      </c>
      <c r="S197" s="12">
        <v>0</v>
      </c>
      <c r="T197" s="12">
        <v>0</v>
      </c>
      <c r="U197" s="12">
        <v>0</v>
      </c>
      <c r="V197" s="12">
        <v>0</v>
      </c>
      <c r="W197" s="12">
        <v>0</v>
      </c>
      <c r="X197" s="12" t="s">
        <v>119</v>
      </c>
      <c r="Y197" s="12" t="s">
        <v>101</v>
      </c>
      <c r="Z197" s="12" t="s">
        <v>120</v>
      </c>
      <c r="AA197" s="12" t="s">
        <v>120</v>
      </c>
      <c r="AB197" s="12" t="s">
        <v>120</v>
      </c>
      <c r="AC197" s="12" t="s">
        <v>120</v>
      </c>
      <c r="AD197" s="12">
        <v>35</v>
      </c>
      <c r="AE197" s="12">
        <v>80</v>
      </c>
      <c r="AF197" s="12">
        <v>80</v>
      </c>
      <c r="AG197" s="12" t="s">
        <v>853</v>
      </c>
      <c r="AH197" s="12" t="s">
        <v>853</v>
      </c>
      <c r="AI197" s="12"/>
      <c r="AJ197" s="5"/>
      <c r="AK197" s="5"/>
      <c r="AL197" s="5"/>
      <c r="AM197" s="5"/>
      <c r="AN197" s="5"/>
      <c r="AO197" s="5"/>
      <c r="AP197" s="5"/>
    </row>
    <row r="198" ht="92.1" customHeight="1" spans="1:35">
      <c r="A198" s="11" t="s">
        <v>325</v>
      </c>
      <c r="B198" s="11" t="s">
        <v>854</v>
      </c>
      <c r="C198" s="12" t="s">
        <v>855</v>
      </c>
      <c r="D198" s="12" t="s">
        <v>136</v>
      </c>
      <c r="E198" s="12" t="s">
        <v>397</v>
      </c>
      <c r="F198" s="12" t="s">
        <v>123</v>
      </c>
      <c r="G198" s="12" t="s">
        <v>661</v>
      </c>
      <c r="H198" s="12" t="s">
        <v>404</v>
      </c>
      <c r="I198" s="11">
        <v>15929093588</v>
      </c>
      <c r="J198" s="12">
        <f t="shared" si="30"/>
        <v>110</v>
      </c>
      <c r="K198" s="12">
        <f t="shared" si="31"/>
        <v>110</v>
      </c>
      <c r="L198" s="12">
        <v>0</v>
      </c>
      <c r="M198" s="12">
        <v>0</v>
      </c>
      <c r="N198" s="12">
        <v>0</v>
      </c>
      <c r="O198" s="12">
        <v>110</v>
      </c>
      <c r="P198" s="12">
        <v>0</v>
      </c>
      <c r="Q198" s="12">
        <v>0</v>
      </c>
      <c r="R198" s="12">
        <v>0</v>
      </c>
      <c r="S198" s="12">
        <v>0</v>
      </c>
      <c r="T198" s="12">
        <v>0</v>
      </c>
      <c r="U198" s="12">
        <v>0</v>
      </c>
      <c r="V198" s="12">
        <v>0</v>
      </c>
      <c r="W198" s="12">
        <v>0</v>
      </c>
      <c r="X198" s="12" t="s">
        <v>119</v>
      </c>
      <c r="Y198" s="12" t="s">
        <v>101</v>
      </c>
      <c r="Z198" s="12" t="s">
        <v>120</v>
      </c>
      <c r="AA198" s="12" t="s">
        <v>120</v>
      </c>
      <c r="AB198" s="12" t="s">
        <v>120</v>
      </c>
      <c r="AC198" s="12" t="s">
        <v>120</v>
      </c>
      <c r="AD198" s="12">
        <v>35</v>
      </c>
      <c r="AE198" s="12">
        <v>80</v>
      </c>
      <c r="AF198" s="12">
        <v>80</v>
      </c>
      <c r="AG198" s="12" t="s">
        <v>856</v>
      </c>
      <c r="AH198" s="12" t="s">
        <v>856</v>
      </c>
      <c r="AI198" s="12"/>
    </row>
    <row r="199" ht="92.1" customHeight="1" spans="1:35">
      <c r="A199" s="11" t="s">
        <v>333</v>
      </c>
      <c r="B199" s="12" t="s">
        <v>857</v>
      </c>
      <c r="C199" s="12" t="s">
        <v>858</v>
      </c>
      <c r="D199" s="12" t="s">
        <v>142</v>
      </c>
      <c r="E199" s="12" t="s">
        <v>428</v>
      </c>
      <c r="F199" s="12" t="s">
        <v>123</v>
      </c>
      <c r="G199" s="12" t="s">
        <v>142</v>
      </c>
      <c r="H199" s="12" t="s">
        <v>556</v>
      </c>
      <c r="I199" s="12">
        <v>13309156680</v>
      </c>
      <c r="J199" s="12">
        <f t="shared" si="30"/>
        <v>50</v>
      </c>
      <c r="K199" s="12">
        <f t="shared" si="31"/>
        <v>50</v>
      </c>
      <c r="L199" s="12">
        <v>50</v>
      </c>
      <c r="M199" s="12"/>
      <c r="N199" s="12"/>
      <c r="O199" s="12"/>
      <c r="P199" s="12"/>
      <c r="Q199" s="12"/>
      <c r="R199" s="12"/>
      <c r="S199" s="12"/>
      <c r="T199" s="12"/>
      <c r="U199" s="12"/>
      <c r="V199" s="12"/>
      <c r="W199" s="12"/>
      <c r="X199" s="12" t="s">
        <v>119</v>
      </c>
      <c r="Y199" s="12" t="s">
        <v>101</v>
      </c>
      <c r="Z199" s="12" t="s">
        <v>120</v>
      </c>
      <c r="AA199" s="12" t="s">
        <v>120</v>
      </c>
      <c r="AB199" s="12" t="s">
        <v>120</v>
      </c>
      <c r="AC199" s="12" t="s">
        <v>120</v>
      </c>
      <c r="AD199" s="12">
        <v>146</v>
      </c>
      <c r="AE199" s="12">
        <v>421</v>
      </c>
      <c r="AF199" s="12">
        <v>1990</v>
      </c>
      <c r="AG199" s="12" t="s">
        <v>859</v>
      </c>
      <c r="AH199" s="12" t="s">
        <v>860</v>
      </c>
      <c r="AI199" s="12"/>
    </row>
    <row r="200" ht="92.1" customHeight="1" spans="1:35">
      <c r="A200" s="11" t="s">
        <v>339</v>
      </c>
      <c r="B200" s="12" t="s">
        <v>861</v>
      </c>
      <c r="C200" s="12" t="s">
        <v>862</v>
      </c>
      <c r="D200" s="12" t="s">
        <v>142</v>
      </c>
      <c r="E200" s="12" t="s">
        <v>649</v>
      </c>
      <c r="F200" s="12" t="s">
        <v>123</v>
      </c>
      <c r="G200" s="12" t="s">
        <v>142</v>
      </c>
      <c r="H200" s="12" t="s">
        <v>556</v>
      </c>
      <c r="I200" s="12">
        <v>13309156680</v>
      </c>
      <c r="J200" s="12">
        <f t="shared" si="30"/>
        <v>60</v>
      </c>
      <c r="K200" s="12">
        <f t="shared" si="31"/>
        <v>60</v>
      </c>
      <c r="L200" s="12">
        <v>60</v>
      </c>
      <c r="M200" s="12"/>
      <c r="N200" s="12"/>
      <c r="O200" s="12"/>
      <c r="P200" s="12"/>
      <c r="Q200" s="12"/>
      <c r="R200" s="12"/>
      <c r="S200" s="12"/>
      <c r="T200" s="12"/>
      <c r="U200" s="12"/>
      <c r="V200" s="12"/>
      <c r="W200" s="12"/>
      <c r="X200" s="12" t="s">
        <v>119</v>
      </c>
      <c r="Y200" s="12" t="s">
        <v>101</v>
      </c>
      <c r="Z200" s="12" t="s">
        <v>120</v>
      </c>
      <c r="AA200" s="12" t="s">
        <v>120</v>
      </c>
      <c r="AB200" s="12" t="s">
        <v>120</v>
      </c>
      <c r="AC200" s="12" t="s">
        <v>120</v>
      </c>
      <c r="AD200" s="12">
        <v>10</v>
      </c>
      <c r="AE200" s="12">
        <v>30</v>
      </c>
      <c r="AF200" s="12">
        <v>55</v>
      </c>
      <c r="AG200" s="12" t="s">
        <v>260</v>
      </c>
      <c r="AH200" s="12" t="s">
        <v>863</v>
      </c>
      <c r="AI200" s="12"/>
    </row>
    <row r="201" ht="92.1" customHeight="1" spans="1:35">
      <c r="A201" s="11" t="s">
        <v>345</v>
      </c>
      <c r="B201" s="12" t="s">
        <v>864</v>
      </c>
      <c r="C201" s="12" t="s">
        <v>865</v>
      </c>
      <c r="D201" s="12" t="s">
        <v>142</v>
      </c>
      <c r="E201" s="12" t="s">
        <v>439</v>
      </c>
      <c r="F201" s="12" t="s">
        <v>123</v>
      </c>
      <c r="G201" s="12" t="s">
        <v>142</v>
      </c>
      <c r="H201" s="12" t="s">
        <v>556</v>
      </c>
      <c r="I201" s="12">
        <v>13309156680</v>
      </c>
      <c r="J201" s="12">
        <f t="shared" si="30"/>
        <v>60</v>
      </c>
      <c r="K201" s="12">
        <f t="shared" si="31"/>
        <v>60</v>
      </c>
      <c r="L201" s="12">
        <v>60</v>
      </c>
      <c r="M201" s="12"/>
      <c r="N201" s="12"/>
      <c r="O201" s="12"/>
      <c r="P201" s="12"/>
      <c r="Q201" s="12"/>
      <c r="R201" s="12"/>
      <c r="S201" s="12"/>
      <c r="T201" s="12"/>
      <c r="U201" s="12"/>
      <c r="V201" s="12"/>
      <c r="W201" s="12"/>
      <c r="X201" s="12" t="s">
        <v>119</v>
      </c>
      <c r="Y201" s="12" t="s">
        <v>101</v>
      </c>
      <c r="Z201" s="12" t="s">
        <v>101</v>
      </c>
      <c r="AA201" s="12" t="s">
        <v>120</v>
      </c>
      <c r="AB201" s="12" t="s">
        <v>120</v>
      </c>
      <c r="AC201" s="12" t="s">
        <v>120</v>
      </c>
      <c r="AD201" s="12">
        <v>27</v>
      </c>
      <c r="AE201" s="12">
        <v>94</v>
      </c>
      <c r="AF201" s="12">
        <v>94</v>
      </c>
      <c r="AG201" s="12" t="s">
        <v>866</v>
      </c>
      <c r="AH201" s="12" t="s">
        <v>867</v>
      </c>
      <c r="AI201" s="12"/>
    </row>
    <row r="202" s="4" customFormat="1" ht="92.1" customHeight="1" spans="1:35">
      <c r="A202" s="11" t="s">
        <v>353</v>
      </c>
      <c r="B202" s="12" t="s">
        <v>868</v>
      </c>
      <c r="C202" s="12" t="s">
        <v>869</v>
      </c>
      <c r="D202" s="12" t="s">
        <v>276</v>
      </c>
      <c r="E202" s="12" t="s">
        <v>277</v>
      </c>
      <c r="F202" s="12" t="s">
        <v>123</v>
      </c>
      <c r="G202" s="12" t="s">
        <v>276</v>
      </c>
      <c r="H202" s="12" t="s">
        <v>569</v>
      </c>
      <c r="I202" s="12">
        <v>8016060</v>
      </c>
      <c r="J202" s="12">
        <f t="shared" si="30"/>
        <v>60</v>
      </c>
      <c r="K202" s="12">
        <f t="shared" si="31"/>
        <v>60</v>
      </c>
      <c r="L202" s="12">
        <v>60</v>
      </c>
      <c r="M202" s="12"/>
      <c r="N202" s="12"/>
      <c r="O202" s="12"/>
      <c r="P202" s="12"/>
      <c r="Q202" s="12"/>
      <c r="R202" s="12"/>
      <c r="S202" s="12"/>
      <c r="T202" s="12"/>
      <c r="U202" s="12"/>
      <c r="V202" s="12"/>
      <c r="W202" s="12"/>
      <c r="X202" s="12" t="s">
        <v>119</v>
      </c>
      <c r="Y202" s="12" t="s">
        <v>101</v>
      </c>
      <c r="Z202" s="12" t="s">
        <v>120</v>
      </c>
      <c r="AA202" s="12" t="s">
        <v>120</v>
      </c>
      <c r="AB202" s="12" t="s">
        <v>120</v>
      </c>
      <c r="AC202" s="12" t="s">
        <v>120</v>
      </c>
      <c r="AD202" s="12">
        <v>6</v>
      </c>
      <c r="AE202" s="12">
        <v>18</v>
      </c>
      <c r="AF202" s="12">
        <v>45</v>
      </c>
      <c r="AG202" s="12" t="s">
        <v>570</v>
      </c>
      <c r="AH202" s="12" t="s">
        <v>510</v>
      </c>
      <c r="AI202" s="12"/>
    </row>
    <row r="203" ht="92.1" customHeight="1" spans="1:35">
      <c r="A203" s="11" t="s">
        <v>360</v>
      </c>
      <c r="B203" s="12" t="s">
        <v>870</v>
      </c>
      <c r="C203" s="12" t="s">
        <v>871</v>
      </c>
      <c r="D203" s="12" t="s">
        <v>276</v>
      </c>
      <c r="E203" s="12" t="s">
        <v>568</v>
      </c>
      <c r="F203" s="12" t="s">
        <v>123</v>
      </c>
      <c r="G203" s="12" t="s">
        <v>276</v>
      </c>
      <c r="H203" s="12" t="s">
        <v>569</v>
      </c>
      <c r="I203" s="12">
        <v>8016060</v>
      </c>
      <c r="J203" s="12">
        <f t="shared" si="30"/>
        <v>50</v>
      </c>
      <c r="K203" s="12">
        <f t="shared" si="31"/>
        <v>50</v>
      </c>
      <c r="L203" s="12">
        <v>50</v>
      </c>
      <c r="M203" s="12"/>
      <c r="N203" s="12"/>
      <c r="O203" s="12"/>
      <c r="P203" s="12"/>
      <c r="Q203" s="12"/>
      <c r="R203" s="12"/>
      <c r="S203" s="12"/>
      <c r="T203" s="12"/>
      <c r="U203" s="12"/>
      <c r="V203" s="12"/>
      <c r="W203" s="12"/>
      <c r="X203" s="12" t="s">
        <v>119</v>
      </c>
      <c r="Y203" s="12" t="s">
        <v>101</v>
      </c>
      <c r="Z203" s="12" t="s">
        <v>101</v>
      </c>
      <c r="AA203" s="12" t="s">
        <v>120</v>
      </c>
      <c r="AB203" s="12" t="s">
        <v>120</v>
      </c>
      <c r="AC203" s="12" t="s">
        <v>120</v>
      </c>
      <c r="AD203" s="12">
        <v>31</v>
      </c>
      <c r="AE203" s="12">
        <v>70</v>
      </c>
      <c r="AF203" s="12">
        <v>151</v>
      </c>
      <c r="AG203" s="12" t="s">
        <v>570</v>
      </c>
      <c r="AH203" s="12" t="s">
        <v>872</v>
      </c>
      <c r="AI203" s="12"/>
    </row>
    <row r="204" s="4" customFormat="1" ht="92.1" customHeight="1" spans="1:35">
      <c r="A204" s="11" t="s">
        <v>366</v>
      </c>
      <c r="B204" s="12" t="s">
        <v>873</v>
      </c>
      <c r="C204" s="12" t="s">
        <v>874</v>
      </c>
      <c r="D204" s="12" t="s">
        <v>276</v>
      </c>
      <c r="E204" s="12" t="s">
        <v>568</v>
      </c>
      <c r="F204" s="12" t="s">
        <v>123</v>
      </c>
      <c r="G204" s="12" t="s">
        <v>276</v>
      </c>
      <c r="H204" s="12" t="s">
        <v>569</v>
      </c>
      <c r="I204" s="12">
        <v>8016060</v>
      </c>
      <c r="J204" s="12">
        <f t="shared" si="30"/>
        <v>50</v>
      </c>
      <c r="K204" s="12">
        <f t="shared" si="31"/>
        <v>50</v>
      </c>
      <c r="L204" s="12">
        <v>50</v>
      </c>
      <c r="M204" s="12"/>
      <c r="N204" s="12"/>
      <c r="O204" s="12"/>
      <c r="P204" s="12"/>
      <c r="Q204" s="12"/>
      <c r="R204" s="12"/>
      <c r="S204" s="12"/>
      <c r="T204" s="12"/>
      <c r="U204" s="12"/>
      <c r="V204" s="12"/>
      <c r="W204" s="12"/>
      <c r="X204" s="12" t="s">
        <v>119</v>
      </c>
      <c r="Y204" s="12" t="s">
        <v>101</v>
      </c>
      <c r="Z204" s="12" t="s">
        <v>101</v>
      </c>
      <c r="AA204" s="12" t="s">
        <v>120</v>
      </c>
      <c r="AB204" s="12" t="s">
        <v>120</v>
      </c>
      <c r="AC204" s="12" t="s">
        <v>120</v>
      </c>
      <c r="AD204" s="12">
        <v>59</v>
      </c>
      <c r="AE204" s="12">
        <v>166</v>
      </c>
      <c r="AF204" s="12">
        <v>345</v>
      </c>
      <c r="AG204" s="12" t="s">
        <v>570</v>
      </c>
      <c r="AH204" s="12" t="s">
        <v>875</v>
      </c>
      <c r="AI204" s="12"/>
    </row>
    <row r="205" ht="92.1" customHeight="1" spans="1:35">
      <c r="A205" s="11" t="s">
        <v>371</v>
      </c>
      <c r="B205" s="12" t="s">
        <v>876</v>
      </c>
      <c r="C205" s="12" t="s">
        <v>877</v>
      </c>
      <c r="D205" s="12" t="s">
        <v>276</v>
      </c>
      <c r="E205" s="12" t="s">
        <v>878</v>
      </c>
      <c r="F205" s="12" t="s">
        <v>123</v>
      </c>
      <c r="G205" s="12" t="s">
        <v>276</v>
      </c>
      <c r="H205" s="12" t="s">
        <v>569</v>
      </c>
      <c r="I205" s="12">
        <v>8016060</v>
      </c>
      <c r="J205" s="12">
        <f t="shared" si="30"/>
        <v>15</v>
      </c>
      <c r="K205" s="12">
        <f t="shared" si="31"/>
        <v>15</v>
      </c>
      <c r="L205" s="12">
        <v>15</v>
      </c>
      <c r="M205" s="12"/>
      <c r="N205" s="12"/>
      <c r="O205" s="12"/>
      <c r="P205" s="12"/>
      <c r="Q205" s="12"/>
      <c r="R205" s="12"/>
      <c r="S205" s="12"/>
      <c r="T205" s="12"/>
      <c r="U205" s="12"/>
      <c r="V205" s="12"/>
      <c r="W205" s="12"/>
      <c r="X205" s="12" t="s">
        <v>119</v>
      </c>
      <c r="Y205" s="12" t="s">
        <v>101</v>
      </c>
      <c r="Z205" s="12" t="s">
        <v>101</v>
      </c>
      <c r="AA205" s="12" t="s">
        <v>120</v>
      </c>
      <c r="AB205" s="12" t="s">
        <v>120</v>
      </c>
      <c r="AC205" s="12" t="s">
        <v>120</v>
      </c>
      <c r="AD205" s="12">
        <v>14</v>
      </c>
      <c r="AE205" s="12">
        <v>42</v>
      </c>
      <c r="AF205" s="12">
        <v>61</v>
      </c>
      <c r="AG205" s="12" t="s">
        <v>570</v>
      </c>
      <c r="AH205" s="12" t="s">
        <v>643</v>
      </c>
      <c r="AI205" s="12"/>
    </row>
    <row r="206" ht="92.1" customHeight="1" spans="1:35">
      <c r="A206" s="11" t="s">
        <v>376</v>
      </c>
      <c r="B206" s="12" t="s">
        <v>879</v>
      </c>
      <c r="C206" s="12" t="s">
        <v>880</v>
      </c>
      <c r="D206" s="12" t="s">
        <v>276</v>
      </c>
      <c r="E206" s="12" t="s">
        <v>587</v>
      </c>
      <c r="F206" s="12" t="s">
        <v>123</v>
      </c>
      <c r="G206" s="12" t="s">
        <v>276</v>
      </c>
      <c r="H206" s="12" t="s">
        <v>569</v>
      </c>
      <c r="I206" s="12">
        <v>8016060</v>
      </c>
      <c r="J206" s="12">
        <f t="shared" si="30"/>
        <v>87</v>
      </c>
      <c r="K206" s="12">
        <f t="shared" si="31"/>
        <v>87</v>
      </c>
      <c r="L206" s="12">
        <v>87</v>
      </c>
      <c r="M206" s="12"/>
      <c r="N206" s="12"/>
      <c r="O206" s="12"/>
      <c r="P206" s="12"/>
      <c r="Q206" s="12"/>
      <c r="R206" s="12"/>
      <c r="S206" s="12"/>
      <c r="T206" s="12"/>
      <c r="U206" s="12"/>
      <c r="V206" s="12"/>
      <c r="W206" s="12"/>
      <c r="X206" s="12" t="s">
        <v>119</v>
      </c>
      <c r="Y206" s="12" t="s">
        <v>101</v>
      </c>
      <c r="Z206" s="12" t="s">
        <v>101</v>
      </c>
      <c r="AA206" s="12" t="s">
        <v>120</v>
      </c>
      <c r="AB206" s="12" t="s">
        <v>120</v>
      </c>
      <c r="AC206" s="12" t="s">
        <v>120</v>
      </c>
      <c r="AD206" s="12">
        <v>21</v>
      </c>
      <c r="AE206" s="12">
        <v>67</v>
      </c>
      <c r="AF206" s="12">
        <v>67</v>
      </c>
      <c r="AG206" s="12" t="s">
        <v>570</v>
      </c>
      <c r="AH206" s="12" t="s">
        <v>881</v>
      </c>
      <c r="AI206" s="12"/>
    </row>
    <row r="207" s="4" customFormat="1" ht="92.1" customHeight="1" spans="1:35">
      <c r="A207" s="11" t="s">
        <v>382</v>
      </c>
      <c r="B207" s="12" t="s">
        <v>882</v>
      </c>
      <c r="C207" s="12" t="s">
        <v>883</v>
      </c>
      <c r="D207" s="12" t="s">
        <v>276</v>
      </c>
      <c r="E207" s="12" t="s">
        <v>884</v>
      </c>
      <c r="F207" s="12" t="s">
        <v>123</v>
      </c>
      <c r="G207" s="12" t="s">
        <v>276</v>
      </c>
      <c r="H207" s="12" t="s">
        <v>569</v>
      </c>
      <c r="I207" s="12">
        <v>8016060</v>
      </c>
      <c r="J207" s="12">
        <f t="shared" si="30"/>
        <v>15</v>
      </c>
      <c r="K207" s="12">
        <f t="shared" si="31"/>
        <v>15</v>
      </c>
      <c r="L207" s="12">
        <v>15</v>
      </c>
      <c r="M207" s="12"/>
      <c r="N207" s="12"/>
      <c r="O207" s="12"/>
      <c r="P207" s="12"/>
      <c r="Q207" s="12"/>
      <c r="R207" s="12"/>
      <c r="S207" s="12"/>
      <c r="T207" s="12"/>
      <c r="U207" s="12"/>
      <c r="V207" s="12"/>
      <c r="W207" s="12"/>
      <c r="X207" s="12" t="s">
        <v>119</v>
      </c>
      <c r="Y207" s="12" t="s">
        <v>101</v>
      </c>
      <c r="Z207" s="12" t="s">
        <v>101</v>
      </c>
      <c r="AA207" s="12" t="s">
        <v>120</v>
      </c>
      <c r="AB207" s="12" t="s">
        <v>120</v>
      </c>
      <c r="AC207" s="12" t="s">
        <v>120</v>
      </c>
      <c r="AD207" s="12">
        <v>15</v>
      </c>
      <c r="AE207" s="12">
        <v>53</v>
      </c>
      <c r="AF207" s="12">
        <v>53</v>
      </c>
      <c r="AG207" s="12" t="s">
        <v>570</v>
      </c>
      <c r="AH207" s="12" t="s">
        <v>640</v>
      </c>
      <c r="AI207" s="12"/>
    </row>
    <row r="208" s="4" customFormat="1" ht="92.1" customHeight="1" spans="1:35">
      <c r="A208" s="11" t="s">
        <v>389</v>
      </c>
      <c r="B208" s="12" t="s">
        <v>885</v>
      </c>
      <c r="C208" s="12" t="s">
        <v>886</v>
      </c>
      <c r="D208" s="12" t="s">
        <v>276</v>
      </c>
      <c r="E208" s="12" t="s">
        <v>591</v>
      </c>
      <c r="F208" s="12" t="s">
        <v>123</v>
      </c>
      <c r="G208" s="12" t="s">
        <v>276</v>
      </c>
      <c r="H208" s="12" t="s">
        <v>569</v>
      </c>
      <c r="I208" s="12">
        <v>8016060</v>
      </c>
      <c r="J208" s="12">
        <f t="shared" si="30"/>
        <v>25</v>
      </c>
      <c r="K208" s="12">
        <f t="shared" si="31"/>
        <v>25</v>
      </c>
      <c r="L208" s="12">
        <v>25</v>
      </c>
      <c r="M208" s="12"/>
      <c r="N208" s="12"/>
      <c r="O208" s="12"/>
      <c r="P208" s="12"/>
      <c r="Q208" s="12"/>
      <c r="R208" s="12"/>
      <c r="S208" s="12"/>
      <c r="T208" s="12"/>
      <c r="U208" s="12"/>
      <c r="V208" s="12"/>
      <c r="W208" s="12"/>
      <c r="X208" s="12" t="s">
        <v>119</v>
      </c>
      <c r="Y208" s="12" t="s">
        <v>101</v>
      </c>
      <c r="Z208" s="12" t="s">
        <v>101</v>
      </c>
      <c r="AA208" s="12" t="s">
        <v>120</v>
      </c>
      <c r="AB208" s="12" t="s">
        <v>120</v>
      </c>
      <c r="AC208" s="12" t="s">
        <v>120</v>
      </c>
      <c r="AD208" s="12">
        <v>84</v>
      </c>
      <c r="AE208" s="12">
        <v>284</v>
      </c>
      <c r="AF208" s="12">
        <v>367</v>
      </c>
      <c r="AG208" s="12" t="s">
        <v>570</v>
      </c>
      <c r="AH208" s="12" t="s">
        <v>756</v>
      </c>
      <c r="AI208" s="12"/>
    </row>
    <row r="209" ht="92.1" customHeight="1" spans="1:35">
      <c r="A209" s="11" t="s">
        <v>394</v>
      </c>
      <c r="B209" s="12" t="s">
        <v>887</v>
      </c>
      <c r="C209" s="12" t="s">
        <v>888</v>
      </c>
      <c r="D209" s="12" t="s">
        <v>276</v>
      </c>
      <c r="E209" s="12" t="s">
        <v>889</v>
      </c>
      <c r="F209" s="12" t="s">
        <v>123</v>
      </c>
      <c r="G209" s="12" t="s">
        <v>276</v>
      </c>
      <c r="H209" s="12" t="s">
        <v>569</v>
      </c>
      <c r="I209" s="12">
        <v>8016060</v>
      </c>
      <c r="J209" s="12">
        <f t="shared" si="30"/>
        <v>60</v>
      </c>
      <c r="K209" s="12">
        <f t="shared" si="31"/>
        <v>60</v>
      </c>
      <c r="L209" s="12">
        <v>60</v>
      </c>
      <c r="M209" s="12"/>
      <c r="N209" s="12"/>
      <c r="O209" s="12"/>
      <c r="P209" s="12"/>
      <c r="Q209" s="12"/>
      <c r="R209" s="12"/>
      <c r="S209" s="12"/>
      <c r="T209" s="12"/>
      <c r="U209" s="12"/>
      <c r="V209" s="12"/>
      <c r="W209" s="12"/>
      <c r="X209" s="12" t="s">
        <v>119</v>
      </c>
      <c r="Y209" s="12" t="s">
        <v>101</v>
      </c>
      <c r="Z209" s="12" t="s">
        <v>101</v>
      </c>
      <c r="AA209" s="12" t="s">
        <v>120</v>
      </c>
      <c r="AB209" s="12" t="s">
        <v>120</v>
      </c>
      <c r="AC209" s="12" t="s">
        <v>120</v>
      </c>
      <c r="AD209" s="12">
        <v>7</v>
      </c>
      <c r="AE209" s="12">
        <v>18</v>
      </c>
      <c r="AF209" s="12">
        <v>30</v>
      </c>
      <c r="AG209" s="12" t="s">
        <v>570</v>
      </c>
      <c r="AH209" s="12" t="s">
        <v>746</v>
      </c>
      <c r="AI209" s="12"/>
    </row>
    <row r="210" s="4" customFormat="1" ht="92.1" customHeight="1" spans="1:35">
      <c r="A210" s="11" t="s">
        <v>401</v>
      </c>
      <c r="B210" s="12" t="s">
        <v>890</v>
      </c>
      <c r="C210" s="12" t="s">
        <v>891</v>
      </c>
      <c r="D210" s="12" t="s">
        <v>155</v>
      </c>
      <c r="E210" s="12" t="s">
        <v>839</v>
      </c>
      <c r="F210" s="12" t="s">
        <v>123</v>
      </c>
      <c r="G210" s="12" t="s">
        <v>155</v>
      </c>
      <c r="H210" s="12" t="s">
        <v>271</v>
      </c>
      <c r="I210" s="12">
        <v>18009158635</v>
      </c>
      <c r="J210" s="12">
        <f t="shared" si="30"/>
        <v>15</v>
      </c>
      <c r="K210" s="12">
        <f t="shared" si="31"/>
        <v>15</v>
      </c>
      <c r="L210" s="12"/>
      <c r="M210" s="12">
        <v>15</v>
      </c>
      <c r="N210" s="12"/>
      <c r="O210" s="12"/>
      <c r="P210" s="12"/>
      <c r="Q210" s="12"/>
      <c r="R210" s="12"/>
      <c r="S210" s="12"/>
      <c r="T210" s="12"/>
      <c r="U210" s="12"/>
      <c r="V210" s="12"/>
      <c r="W210" s="12"/>
      <c r="X210" s="12" t="s">
        <v>119</v>
      </c>
      <c r="Y210" s="12" t="s">
        <v>101</v>
      </c>
      <c r="Z210" s="12" t="s">
        <v>120</v>
      </c>
      <c r="AA210" s="12" t="s">
        <v>120</v>
      </c>
      <c r="AB210" s="12" t="s">
        <v>120</v>
      </c>
      <c r="AC210" s="12" t="s">
        <v>120</v>
      </c>
      <c r="AD210" s="12">
        <v>3</v>
      </c>
      <c r="AE210" s="12">
        <v>6</v>
      </c>
      <c r="AF210" s="12">
        <v>30</v>
      </c>
      <c r="AG210" s="12" t="s">
        <v>392</v>
      </c>
      <c r="AH210" s="12" t="s">
        <v>892</v>
      </c>
      <c r="AI210" s="12"/>
    </row>
    <row r="211" s="4" customFormat="1" ht="92.1" customHeight="1" spans="1:35">
      <c r="A211" s="11" t="s">
        <v>406</v>
      </c>
      <c r="B211" s="32" t="s">
        <v>893</v>
      </c>
      <c r="C211" s="12" t="s">
        <v>894</v>
      </c>
      <c r="D211" s="12" t="s">
        <v>142</v>
      </c>
      <c r="E211" s="12" t="s">
        <v>649</v>
      </c>
      <c r="F211" s="12" t="s">
        <v>123</v>
      </c>
      <c r="G211" s="12" t="s">
        <v>142</v>
      </c>
      <c r="H211" s="12" t="s">
        <v>422</v>
      </c>
      <c r="I211" s="12">
        <v>15399152800</v>
      </c>
      <c r="J211" s="12">
        <f t="shared" si="30"/>
        <v>80</v>
      </c>
      <c r="K211" s="12">
        <f t="shared" si="31"/>
        <v>80</v>
      </c>
      <c r="L211" s="12"/>
      <c r="M211" s="12">
        <v>80</v>
      </c>
      <c r="N211" s="12"/>
      <c r="O211" s="12"/>
      <c r="P211" s="12"/>
      <c r="Q211" s="12"/>
      <c r="R211" s="12"/>
      <c r="S211" s="12"/>
      <c r="T211" s="12"/>
      <c r="U211" s="12"/>
      <c r="V211" s="12"/>
      <c r="W211" s="12"/>
      <c r="X211" s="12" t="s">
        <v>119</v>
      </c>
      <c r="Y211" s="12" t="s">
        <v>101</v>
      </c>
      <c r="Z211" s="12" t="s">
        <v>120</v>
      </c>
      <c r="AA211" s="12" t="s">
        <v>120</v>
      </c>
      <c r="AB211" s="12" t="s">
        <v>120</v>
      </c>
      <c r="AC211" s="12" t="s">
        <v>120</v>
      </c>
      <c r="AD211" s="12">
        <v>25</v>
      </c>
      <c r="AE211" s="12">
        <v>58</v>
      </c>
      <c r="AF211" s="12">
        <v>112</v>
      </c>
      <c r="AG211" s="12" t="s">
        <v>260</v>
      </c>
      <c r="AH211" s="12" t="s">
        <v>863</v>
      </c>
      <c r="AI211" s="12"/>
    </row>
    <row r="212" s="4" customFormat="1" ht="92.1" customHeight="1" spans="1:35">
      <c r="A212" s="11" t="s">
        <v>412</v>
      </c>
      <c r="B212" s="32" t="s">
        <v>895</v>
      </c>
      <c r="C212" s="12" t="s">
        <v>896</v>
      </c>
      <c r="D212" s="12" t="s">
        <v>142</v>
      </c>
      <c r="E212" s="12" t="s">
        <v>649</v>
      </c>
      <c r="F212" s="12" t="s">
        <v>123</v>
      </c>
      <c r="G212" s="12" t="s">
        <v>142</v>
      </c>
      <c r="H212" s="12" t="s">
        <v>422</v>
      </c>
      <c r="I212" s="12">
        <v>15399152800</v>
      </c>
      <c r="J212" s="12">
        <f t="shared" si="30"/>
        <v>12</v>
      </c>
      <c r="K212" s="12">
        <f t="shared" si="31"/>
        <v>12</v>
      </c>
      <c r="L212" s="12"/>
      <c r="M212" s="12">
        <v>12</v>
      </c>
      <c r="N212" s="12"/>
      <c r="O212" s="12"/>
      <c r="P212" s="12"/>
      <c r="Q212" s="12"/>
      <c r="R212" s="12"/>
      <c r="S212" s="12"/>
      <c r="T212" s="12"/>
      <c r="U212" s="12"/>
      <c r="V212" s="12"/>
      <c r="W212" s="12"/>
      <c r="X212" s="12" t="s">
        <v>119</v>
      </c>
      <c r="Y212" s="12" t="s">
        <v>101</v>
      </c>
      <c r="Z212" s="12" t="s">
        <v>120</v>
      </c>
      <c r="AA212" s="12" t="s">
        <v>120</v>
      </c>
      <c r="AB212" s="12" t="s">
        <v>120</v>
      </c>
      <c r="AC212" s="12" t="s">
        <v>120</v>
      </c>
      <c r="AD212" s="12">
        <v>8</v>
      </c>
      <c r="AE212" s="12">
        <v>25</v>
      </c>
      <c r="AF212" s="12">
        <v>52</v>
      </c>
      <c r="AG212" s="12" t="s">
        <v>260</v>
      </c>
      <c r="AH212" s="12" t="s">
        <v>863</v>
      </c>
      <c r="AI212" s="12"/>
    </row>
    <row r="213" s="4" customFormat="1" ht="92.1" customHeight="1" spans="1:35">
      <c r="A213" s="11" t="s">
        <v>418</v>
      </c>
      <c r="B213" s="32" t="s">
        <v>897</v>
      </c>
      <c r="C213" s="12" t="s">
        <v>898</v>
      </c>
      <c r="D213" s="12" t="s">
        <v>142</v>
      </c>
      <c r="E213" s="12" t="s">
        <v>649</v>
      </c>
      <c r="F213" s="12" t="s">
        <v>123</v>
      </c>
      <c r="G213" s="12" t="s">
        <v>142</v>
      </c>
      <c r="H213" s="12" t="s">
        <v>422</v>
      </c>
      <c r="I213" s="12">
        <v>15399152800</v>
      </c>
      <c r="J213" s="12">
        <f t="shared" si="30"/>
        <v>40</v>
      </c>
      <c r="K213" s="12">
        <f t="shared" si="31"/>
        <v>40</v>
      </c>
      <c r="L213" s="12"/>
      <c r="M213" s="31">
        <v>40</v>
      </c>
      <c r="N213" s="12"/>
      <c r="O213" s="12"/>
      <c r="P213" s="12"/>
      <c r="Q213" s="12"/>
      <c r="R213" s="12"/>
      <c r="S213" s="12"/>
      <c r="T213" s="12"/>
      <c r="U213" s="12"/>
      <c r="V213" s="12"/>
      <c r="W213" s="12"/>
      <c r="X213" s="12" t="s">
        <v>119</v>
      </c>
      <c r="Y213" s="12" t="s">
        <v>101</v>
      </c>
      <c r="Z213" s="12" t="s">
        <v>120</v>
      </c>
      <c r="AA213" s="12" t="s">
        <v>120</v>
      </c>
      <c r="AB213" s="12" t="s">
        <v>120</v>
      </c>
      <c r="AC213" s="12" t="s">
        <v>120</v>
      </c>
      <c r="AD213" s="12">
        <v>63</v>
      </c>
      <c r="AE213" s="12">
        <v>148</v>
      </c>
      <c r="AF213" s="12">
        <v>888</v>
      </c>
      <c r="AG213" s="12" t="s">
        <v>260</v>
      </c>
      <c r="AH213" s="12" t="s">
        <v>863</v>
      </c>
      <c r="AI213" s="12"/>
    </row>
    <row r="214" s="4" customFormat="1" ht="56.25" spans="1:35">
      <c r="A214" s="11" t="s">
        <v>425</v>
      </c>
      <c r="B214" s="30" t="s">
        <v>899</v>
      </c>
      <c r="C214" s="30" t="s">
        <v>900</v>
      </c>
      <c r="D214" s="30" t="s">
        <v>276</v>
      </c>
      <c r="E214" s="30" t="s">
        <v>587</v>
      </c>
      <c r="F214" s="30" t="s">
        <v>123</v>
      </c>
      <c r="G214" s="30" t="s">
        <v>276</v>
      </c>
      <c r="H214" s="30" t="s">
        <v>569</v>
      </c>
      <c r="I214" s="30">
        <v>8016060</v>
      </c>
      <c r="J214" s="12">
        <f t="shared" si="30"/>
        <v>130</v>
      </c>
      <c r="K214" s="12">
        <f t="shared" si="31"/>
        <v>130</v>
      </c>
      <c r="L214" s="30">
        <v>130</v>
      </c>
      <c r="M214" s="30"/>
      <c r="N214" s="30"/>
      <c r="O214" s="30"/>
      <c r="P214" s="30"/>
      <c r="Q214" s="30"/>
      <c r="R214" s="30"/>
      <c r="S214" s="30"/>
      <c r="T214" s="30"/>
      <c r="U214" s="30"/>
      <c r="V214" s="30"/>
      <c r="W214" s="30"/>
      <c r="X214" s="30" t="s">
        <v>119</v>
      </c>
      <c r="Y214" s="30" t="s">
        <v>101</v>
      </c>
      <c r="Z214" s="30" t="s">
        <v>101</v>
      </c>
      <c r="AA214" s="30" t="s">
        <v>120</v>
      </c>
      <c r="AB214" s="30" t="s">
        <v>120</v>
      </c>
      <c r="AC214" s="30" t="s">
        <v>120</v>
      </c>
      <c r="AD214" s="30">
        <v>15</v>
      </c>
      <c r="AE214" s="30">
        <v>45</v>
      </c>
      <c r="AF214" s="30">
        <v>45</v>
      </c>
      <c r="AG214" s="30" t="s">
        <v>570</v>
      </c>
      <c r="AH214" s="30" t="s">
        <v>640</v>
      </c>
      <c r="AI214" s="30"/>
    </row>
    <row r="215" s="4" customFormat="1" ht="56.25" spans="1:35">
      <c r="A215" s="11" t="s">
        <v>431</v>
      </c>
      <c r="B215" s="12" t="s">
        <v>901</v>
      </c>
      <c r="C215" s="12" t="s">
        <v>902</v>
      </c>
      <c r="D215" s="12" t="s">
        <v>276</v>
      </c>
      <c r="E215" s="12" t="s">
        <v>595</v>
      </c>
      <c r="F215" s="12" t="s">
        <v>123</v>
      </c>
      <c r="G215" s="12" t="s">
        <v>276</v>
      </c>
      <c r="H215" s="12" t="s">
        <v>569</v>
      </c>
      <c r="I215" s="12">
        <v>8016060</v>
      </c>
      <c r="J215" s="12">
        <f t="shared" si="30"/>
        <v>120</v>
      </c>
      <c r="K215" s="12">
        <f t="shared" si="31"/>
        <v>120</v>
      </c>
      <c r="L215" s="12">
        <v>120</v>
      </c>
      <c r="M215" s="12"/>
      <c r="N215" s="12"/>
      <c r="O215" s="12"/>
      <c r="P215" s="12"/>
      <c r="Q215" s="12"/>
      <c r="R215" s="12"/>
      <c r="S215" s="12"/>
      <c r="T215" s="12"/>
      <c r="U215" s="12"/>
      <c r="V215" s="12"/>
      <c r="W215" s="12"/>
      <c r="X215" s="12" t="s">
        <v>119</v>
      </c>
      <c r="Y215" s="12" t="s">
        <v>101</v>
      </c>
      <c r="Z215" s="12" t="s">
        <v>101</v>
      </c>
      <c r="AA215" s="12" t="s">
        <v>120</v>
      </c>
      <c r="AB215" s="12" t="s">
        <v>120</v>
      </c>
      <c r="AC215" s="12" t="s">
        <v>120</v>
      </c>
      <c r="AD215" s="12">
        <v>120</v>
      </c>
      <c r="AE215" s="12">
        <v>360</v>
      </c>
      <c r="AF215" s="12">
        <v>795</v>
      </c>
      <c r="AG215" s="12" t="s">
        <v>570</v>
      </c>
      <c r="AH215" s="12" t="s">
        <v>903</v>
      </c>
      <c r="AI215" s="12"/>
    </row>
    <row r="216" s="4" customFormat="1" ht="53" customHeight="1" spans="1:35">
      <c r="A216" s="11" t="s">
        <v>436</v>
      </c>
      <c r="B216" s="12" t="s">
        <v>904</v>
      </c>
      <c r="C216" s="12" t="s">
        <v>905</v>
      </c>
      <c r="D216" s="12" t="s">
        <v>175</v>
      </c>
      <c r="E216" s="12" t="s">
        <v>618</v>
      </c>
      <c r="F216" s="12" t="s">
        <v>123</v>
      </c>
      <c r="G216" s="12" t="s">
        <v>175</v>
      </c>
      <c r="H216" s="12" t="s">
        <v>906</v>
      </c>
      <c r="I216" s="12">
        <v>15909150930</v>
      </c>
      <c r="J216" s="12">
        <f t="shared" si="30"/>
        <v>68.5</v>
      </c>
      <c r="K216" s="12">
        <v>68.5</v>
      </c>
      <c r="L216" s="12">
        <v>68.5</v>
      </c>
      <c r="M216" s="12"/>
      <c r="N216" s="12"/>
      <c r="O216" s="12"/>
      <c r="P216" s="12"/>
      <c r="Q216" s="12"/>
      <c r="R216" s="12"/>
      <c r="S216" s="12"/>
      <c r="T216" s="12"/>
      <c r="U216" s="12"/>
      <c r="V216" s="12"/>
      <c r="W216" s="12"/>
      <c r="X216" s="12" t="s">
        <v>119</v>
      </c>
      <c r="Y216" s="12" t="s">
        <v>101</v>
      </c>
      <c r="Z216" s="12" t="s">
        <v>101</v>
      </c>
      <c r="AA216" s="12" t="s">
        <v>120</v>
      </c>
      <c r="AB216" s="12" t="s">
        <v>120</v>
      </c>
      <c r="AC216" s="12" t="s">
        <v>120</v>
      </c>
      <c r="AD216" s="12">
        <v>17</v>
      </c>
      <c r="AE216" s="12">
        <v>54</v>
      </c>
      <c r="AF216" s="12">
        <v>88</v>
      </c>
      <c r="AG216" s="12" t="s">
        <v>570</v>
      </c>
      <c r="AH216" s="12" t="s">
        <v>520</v>
      </c>
      <c r="AI216" s="12"/>
    </row>
    <row r="217" ht="92.1" customHeight="1" spans="1:35">
      <c r="A217" s="11" t="s">
        <v>441</v>
      </c>
      <c r="B217" s="12" t="s">
        <v>907</v>
      </c>
      <c r="C217" s="12" t="s">
        <v>908</v>
      </c>
      <c r="D217" s="12" t="s">
        <v>276</v>
      </c>
      <c r="E217" s="12" t="s">
        <v>889</v>
      </c>
      <c r="F217" s="12" t="s">
        <v>123</v>
      </c>
      <c r="G217" s="12" t="s">
        <v>276</v>
      </c>
      <c r="H217" s="12" t="s">
        <v>569</v>
      </c>
      <c r="I217" s="12">
        <v>8016060</v>
      </c>
      <c r="J217" s="12">
        <f t="shared" si="30"/>
        <v>40</v>
      </c>
      <c r="K217" s="12">
        <f>SUM(L217:O217)</f>
        <v>40</v>
      </c>
      <c r="L217" s="12">
        <v>40</v>
      </c>
      <c r="M217" s="12"/>
      <c r="N217" s="12"/>
      <c r="O217" s="12"/>
      <c r="P217" s="12"/>
      <c r="Q217" s="12"/>
      <c r="R217" s="12"/>
      <c r="S217" s="12"/>
      <c r="T217" s="12"/>
      <c r="U217" s="12"/>
      <c r="V217" s="12"/>
      <c r="W217" s="12"/>
      <c r="X217" s="12" t="s">
        <v>119</v>
      </c>
      <c r="Y217" s="12" t="s">
        <v>101</v>
      </c>
      <c r="Z217" s="12" t="s">
        <v>101</v>
      </c>
      <c r="AA217" s="12" t="s">
        <v>120</v>
      </c>
      <c r="AB217" s="12" t="s">
        <v>120</v>
      </c>
      <c r="AC217" s="12" t="s">
        <v>120</v>
      </c>
      <c r="AD217" s="12">
        <v>10</v>
      </c>
      <c r="AE217" s="12">
        <v>30</v>
      </c>
      <c r="AF217" s="12">
        <v>50</v>
      </c>
      <c r="AG217" s="12" t="s">
        <v>570</v>
      </c>
      <c r="AH217" s="12" t="s">
        <v>233</v>
      </c>
      <c r="AI217" s="12"/>
    </row>
    <row r="218" ht="92.1" customHeight="1" spans="1:35">
      <c r="A218" s="11" t="s">
        <v>67</v>
      </c>
      <c r="B218" s="12"/>
      <c r="C218" s="12"/>
      <c r="D218" s="12"/>
      <c r="E218" s="12"/>
      <c r="F218" s="12"/>
      <c r="G218" s="12"/>
      <c r="H218" s="12"/>
      <c r="I218" s="12"/>
      <c r="J218" s="12">
        <f>SUM(J219:J230)</f>
        <v>405</v>
      </c>
      <c r="K218" s="12">
        <f>SUM(K219:K230)</f>
        <v>405</v>
      </c>
      <c r="L218" s="12">
        <f>SUM(L219:L230)</f>
        <v>255</v>
      </c>
      <c r="M218" s="12">
        <f>SUM(M219:M230)</f>
        <v>150</v>
      </c>
      <c r="N218" s="12">
        <f t="shared" ref="L218:W218" si="32">SUM(N214:N215)</f>
        <v>0</v>
      </c>
      <c r="O218" s="12">
        <f t="shared" si="32"/>
        <v>0</v>
      </c>
      <c r="P218" s="12">
        <f t="shared" si="32"/>
        <v>0</v>
      </c>
      <c r="Q218" s="12">
        <f t="shared" si="32"/>
        <v>0</v>
      </c>
      <c r="R218" s="12">
        <f t="shared" si="32"/>
        <v>0</v>
      </c>
      <c r="S218" s="12">
        <f t="shared" si="32"/>
        <v>0</v>
      </c>
      <c r="T218" s="12">
        <f t="shared" si="32"/>
        <v>0</v>
      </c>
      <c r="U218" s="12">
        <f t="shared" si="32"/>
        <v>0</v>
      </c>
      <c r="V218" s="12">
        <f t="shared" si="32"/>
        <v>0</v>
      </c>
      <c r="W218" s="12">
        <f t="shared" si="32"/>
        <v>0</v>
      </c>
      <c r="X218" s="12"/>
      <c r="Y218" s="12"/>
      <c r="Z218" s="12"/>
      <c r="AA218" s="12"/>
      <c r="AB218" s="12"/>
      <c r="AC218" s="12"/>
      <c r="AD218" s="12"/>
      <c r="AE218" s="12"/>
      <c r="AF218" s="12"/>
      <c r="AG218" s="12"/>
      <c r="AH218" s="12"/>
      <c r="AI218" s="12"/>
    </row>
    <row r="219" ht="92.1" customHeight="1" spans="1:35">
      <c r="A219" s="11" t="s">
        <v>124</v>
      </c>
      <c r="B219" s="12" t="s">
        <v>909</v>
      </c>
      <c r="C219" s="12" t="s">
        <v>910</v>
      </c>
      <c r="D219" s="12" t="s">
        <v>127</v>
      </c>
      <c r="E219" s="12" t="s">
        <v>540</v>
      </c>
      <c r="F219" s="12" t="s">
        <v>123</v>
      </c>
      <c r="G219" s="12" t="s">
        <v>127</v>
      </c>
      <c r="H219" s="12" t="s">
        <v>258</v>
      </c>
      <c r="I219" s="12">
        <v>18809158865</v>
      </c>
      <c r="J219" s="12">
        <f t="shared" ref="J219:J230" si="33">SUM(K219+P219+Q219+R219+S219+T219+U219+V219+W219)</f>
        <v>23</v>
      </c>
      <c r="K219" s="12">
        <f t="shared" ref="K219:K229" si="34">SUM(L219:O219)</f>
        <v>23</v>
      </c>
      <c r="L219" s="12">
        <v>23</v>
      </c>
      <c r="M219" s="12"/>
      <c r="N219" s="12"/>
      <c r="O219" s="12"/>
      <c r="P219" s="12"/>
      <c r="Q219" s="12"/>
      <c r="R219" s="12"/>
      <c r="S219" s="12"/>
      <c r="T219" s="12"/>
      <c r="U219" s="12"/>
      <c r="V219" s="12"/>
      <c r="W219" s="12"/>
      <c r="X219" s="12" t="s">
        <v>119</v>
      </c>
      <c r="Y219" s="12" t="s">
        <v>101</v>
      </c>
      <c r="Z219" s="12" t="s">
        <v>101</v>
      </c>
      <c r="AA219" s="12" t="s">
        <v>101</v>
      </c>
      <c r="AB219" s="12" t="s">
        <v>120</v>
      </c>
      <c r="AC219" s="12" t="s">
        <v>120</v>
      </c>
      <c r="AD219" s="12">
        <v>17</v>
      </c>
      <c r="AE219" s="12">
        <v>63</v>
      </c>
      <c r="AF219" s="12">
        <v>90</v>
      </c>
      <c r="AG219" s="12" t="s">
        <v>911</v>
      </c>
      <c r="AH219" s="12" t="s">
        <v>912</v>
      </c>
      <c r="AI219" s="12"/>
    </row>
    <row r="220" ht="92.1" customHeight="1" spans="1:35">
      <c r="A220" s="11" t="s">
        <v>133</v>
      </c>
      <c r="B220" s="12" t="s">
        <v>913</v>
      </c>
      <c r="C220" s="12" t="s">
        <v>914</v>
      </c>
      <c r="D220" s="12" t="s">
        <v>127</v>
      </c>
      <c r="E220" s="12" t="s">
        <v>540</v>
      </c>
      <c r="F220" s="12" t="s">
        <v>123</v>
      </c>
      <c r="G220" s="12" t="s">
        <v>127</v>
      </c>
      <c r="H220" s="12" t="s">
        <v>258</v>
      </c>
      <c r="I220" s="12">
        <v>18809158865</v>
      </c>
      <c r="J220" s="12">
        <f t="shared" si="33"/>
        <v>60</v>
      </c>
      <c r="K220" s="12">
        <f t="shared" si="34"/>
        <v>60</v>
      </c>
      <c r="L220" s="12">
        <v>60</v>
      </c>
      <c r="M220" s="12"/>
      <c r="N220" s="12"/>
      <c r="O220" s="12"/>
      <c r="P220" s="12"/>
      <c r="Q220" s="12"/>
      <c r="R220" s="12"/>
      <c r="S220" s="12"/>
      <c r="T220" s="12"/>
      <c r="U220" s="12"/>
      <c r="V220" s="12"/>
      <c r="W220" s="12"/>
      <c r="X220" s="12" t="s">
        <v>119</v>
      </c>
      <c r="Y220" s="12" t="s">
        <v>101</v>
      </c>
      <c r="Z220" s="12" t="s">
        <v>101</v>
      </c>
      <c r="AA220" s="12" t="s">
        <v>120</v>
      </c>
      <c r="AB220" s="12" t="s">
        <v>120</v>
      </c>
      <c r="AC220" s="12" t="s">
        <v>101</v>
      </c>
      <c r="AD220" s="12">
        <v>22</v>
      </c>
      <c r="AE220" s="12">
        <v>85</v>
      </c>
      <c r="AF220" s="12">
        <v>170</v>
      </c>
      <c r="AG220" s="12" t="s">
        <v>915</v>
      </c>
      <c r="AH220" s="12" t="s">
        <v>916</v>
      </c>
      <c r="AI220" s="12"/>
    </row>
    <row r="221" ht="92.1" customHeight="1" spans="1:35">
      <c r="A221" s="11" t="s">
        <v>139</v>
      </c>
      <c r="B221" s="12" t="s">
        <v>917</v>
      </c>
      <c r="C221" s="12" t="s">
        <v>918</v>
      </c>
      <c r="D221" s="12" t="s">
        <v>127</v>
      </c>
      <c r="E221" s="12" t="s">
        <v>546</v>
      </c>
      <c r="F221" s="12" t="s">
        <v>123</v>
      </c>
      <c r="G221" s="12" t="s">
        <v>127</v>
      </c>
      <c r="H221" s="12" t="s">
        <v>258</v>
      </c>
      <c r="I221" s="12">
        <v>18809158865</v>
      </c>
      <c r="J221" s="12">
        <f t="shared" si="33"/>
        <v>25</v>
      </c>
      <c r="K221" s="12">
        <f t="shared" si="34"/>
        <v>25</v>
      </c>
      <c r="L221" s="12">
        <v>25</v>
      </c>
      <c r="M221" s="12"/>
      <c r="N221" s="12"/>
      <c r="O221" s="12"/>
      <c r="P221" s="12"/>
      <c r="Q221" s="12"/>
      <c r="R221" s="12"/>
      <c r="S221" s="12"/>
      <c r="T221" s="12"/>
      <c r="U221" s="12"/>
      <c r="V221" s="12"/>
      <c r="W221" s="12"/>
      <c r="X221" s="12" t="s">
        <v>119</v>
      </c>
      <c r="Y221" s="12" t="s">
        <v>101</v>
      </c>
      <c r="Z221" s="12" t="s">
        <v>101</v>
      </c>
      <c r="AA221" s="12" t="s">
        <v>120</v>
      </c>
      <c r="AB221" s="12" t="s">
        <v>120</v>
      </c>
      <c r="AC221" s="12" t="s">
        <v>120</v>
      </c>
      <c r="AD221" s="12">
        <v>17</v>
      </c>
      <c r="AE221" s="12">
        <v>40</v>
      </c>
      <c r="AF221" s="12">
        <v>144</v>
      </c>
      <c r="AG221" s="12" t="s">
        <v>800</v>
      </c>
      <c r="AH221" s="12" t="s">
        <v>919</v>
      </c>
      <c r="AI221" s="12"/>
    </row>
    <row r="222" ht="92.1" customHeight="1" spans="1:35">
      <c r="A222" s="11" t="s">
        <v>145</v>
      </c>
      <c r="B222" s="11" t="s">
        <v>920</v>
      </c>
      <c r="C222" s="12" t="s">
        <v>921</v>
      </c>
      <c r="D222" s="12" t="s">
        <v>127</v>
      </c>
      <c r="E222" s="12" t="s">
        <v>546</v>
      </c>
      <c r="F222" s="12" t="s">
        <v>123</v>
      </c>
      <c r="G222" s="12" t="s">
        <v>127</v>
      </c>
      <c r="H222" s="12" t="s">
        <v>258</v>
      </c>
      <c r="I222" s="12">
        <v>18809158865</v>
      </c>
      <c r="J222" s="12">
        <f t="shared" si="33"/>
        <v>12</v>
      </c>
      <c r="K222" s="12">
        <f t="shared" si="34"/>
        <v>12</v>
      </c>
      <c r="L222" s="12">
        <v>12</v>
      </c>
      <c r="M222" s="12"/>
      <c r="N222" s="12"/>
      <c r="O222" s="12"/>
      <c r="P222" s="12"/>
      <c r="Q222" s="12"/>
      <c r="R222" s="12"/>
      <c r="S222" s="12"/>
      <c r="T222" s="12"/>
      <c r="U222" s="12"/>
      <c r="V222" s="12"/>
      <c r="W222" s="12"/>
      <c r="X222" s="12" t="s">
        <v>119</v>
      </c>
      <c r="Y222" s="12" t="s">
        <v>101</v>
      </c>
      <c r="Z222" s="12" t="s">
        <v>101</v>
      </c>
      <c r="AA222" s="12" t="s">
        <v>120</v>
      </c>
      <c r="AB222" s="12" t="s">
        <v>120</v>
      </c>
      <c r="AC222" s="12" t="s">
        <v>120</v>
      </c>
      <c r="AD222" s="12">
        <v>23</v>
      </c>
      <c r="AE222" s="12">
        <v>92</v>
      </c>
      <c r="AF222" s="12">
        <v>160</v>
      </c>
      <c r="AG222" s="12" t="s">
        <v>800</v>
      </c>
      <c r="AH222" s="12" t="s">
        <v>922</v>
      </c>
      <c r="AI222" s="12"/>
    </row>
    <row r="223" ht="92.1" customHeight="1" spans="1:35">
      <c r="A223" s="11" t="s">
        <v>152</v>
      </c>
      <c r="B223" s="11" t="s">
        <v>923</v>
      </c>
      <c r="C223" s="11" t="s">
        <v>924</v>
      </c>
      <c r="D223" s="11" t="s">
        <v>127</v>
      </c>
      <c r="E223" s="11" t="s">
        <v>546</v>
      </c>
      <c r="F223" s="11" t="s">
        <v>123</v>
      </c>
      <c r="G223" s="11" t="s">
        <v>127</v>
      </c>
      <c r="H223" s="11" t="s">
        <v>258</v>
      </c>
      <c r="I223" s="11">
        <v>18809158865</v>
      </c>
      <c r="J223" s="12">
        <f t="shared" si="33"/>
        <v>15</v>
      </c>
      <c r="K223" s="12">
        <f t="shared" si="34"/>
        <v>15</v>
      </c>
      <c r="L223" s="11">
        <v>15</v>
      </c>
      <c r="M223" s="11"/>
      <c r="N223" s="11"/>
      <c r="O223" s="11"/>
      <c r="P223" s="11"/>
      <c r="Q223" s="11"/>
      <c r="R223" s="11"/>
      <c r="S223" s="11"/>
      <c r="T223" s="11"/>
      <c r="U223" s="11"/>
      <c r="V223" s="11"/>
      <c r="W223" s="11"/>
      <c r="X223" s="11" t="s">
        <v>119</v>
      </c>
      <c r="Y223" s="11" t="s">
        <v>101</v>
      </c>
      <c r="Z223" s="11" t="s">
        <v>101</v>
      </c>
      <c r="AA223" s="11" t="s">
        <v>120</v>
      </c>
      <c r="AB223" s="11" t="s">
        <v>120</v>
      </c>
      <c r="AC223" s="11" t="s">
        <v>120</v>
      </c>
      <c r="AD223" s="11">
        <v>24</v>
      </c>
      <c r="AE223" s="11">
        <v>80</v>
      </c>
      <c r="AF223" s="11">
        <v>166</v>
      </c>
      <c r="AG223" s="11" t="s">
        <v>800</v>
      </c>
      <c r="AH223" s="11" t="s">
        <v>925</v>
      </c>
      <c r="AI223" s="12"/>
    </row>
    <row r="224" ht="92.1" customHeight="1" spans="1:35">
      <c r="A224" s="11" t="s">
        <v>159</v>
      </c>
      <c r="B224" s="11" t="s">
        <v>926</v>
      </c>
      <c r="C224" s="11" t="s">
        <v>927</v>
      </c>
      <c r="D224" s="12" t="s">
        <v>127</v>
      </c>
      <c r="E224" s="11" t="s">
        <v>301</v>
      </c>
      <c r="F224" s="11" t="s">
        <v>123</v>
      </c>
      <c r="G224" s="11" t="s">
        <v>127</v>
      </c>
      <c r="H224" s="11" t="s">
        <v>258</v>
      </c>
      <c r="I224" s="11">
        <v>18809158865</v>
      </c>
      <c r="J224" s="12">
        <f t="shared" si="33"/>
        <v>15</v>
      </c>
      <c r="K224" s="12">
        <f t="shared" si="34"/>
        <v>15</v>
      </c>
      <c r="L224" s="11">
        <v>15</v>
      </c>
      <c r="M224" s="11"/>
      <c r="N224" s="11"/>
      <c r="O224" s="11"/>
      <c r="P224" s="11"/>
      <c r="Q224" s="11"/>
      <c r="R224" s="11"/>
      <c r="S224" s="11"/>
      <c r="T224" s="11"/>
      <c r="U224" s="11"/>
      <c r="V224" s="11"/>
      <c r="W224" s="11"/>
      <c r="X224" s="11" t="s">
        <v>119</v>
      </c>
      <c r="Y224" s="11" t="s">
        <v>101</v>
      </c>
      <c r="Z224" s="11" t="s">
        <v>101</v>
      </c>
      <c r="AA224" s="11" t="s">
        <v>120</v>
      </c>
      <c r="AB224" s="11" t="s">
        <v>120</v>
      </c>
      <c r="AC224" s="11" t="s">
        <v>120</v>
      </c>
      <c r="AD224" s="11">
        <v>11</v>
      </c>
      <c r="AE224" s="11">
        <v>27</v>
      </c>
      <c r="AF224" s="11">
        <v>39</v>
      </c>
      <c r="AG224" s="11" t="s">
        <v>928</v>
      </c>
      <c r="AH224" s="11" t="s">
        <v>929</v>
      </c>
      <c r="AI224" s="12"/>
    </row>
    <row r="225" ht="92.1" customHeight="1" spans="1:35">
      <c r="A225" s="11" t="s">
        <v>165</v>
      </c>
      <c r="B225" s="12" t="s">
        <v>930</v>
      </c>
      <c r="C225" s="12" t="s">
        <v>931</v>
      </c>
      <c r="D225" s="12" t="s">
        <v>155</v>
      </c>
      <c r="E225" s="12" t="s">
        <v>583</v>
      </c>
      <c r="F225" s="12" t="s">
        <v>123</v>
      </c>
      <c r="G225" s="12" t="s">
        <v>155</v>
      </c>
      <c r="H225" s="12" t="s">
        <v>271</v>
      </c>
      <c r="I225" s="12">
        <v>18009158635</v>
      </c>
      <c r="J225" s="12">
        <f t="shared" si="33"/>
        <v>30</v>
      </c>
      <c r="K225" s="12">
        <f t="shared" si="34"/>
        <v>30</v>
      </c>
      <c r="L225" s="12"/>
      <c r="M225" s="12">
        <v>30</v>
      </c>
      <c r="N225" s="12"/>
      <c r="O225" s="12"/>
      <c r="P225" s="12"/>
      <c r="Q225" s="12"/>
      <c r="R225" s="12"/>
      <c r="S225" s="12"/>
      <c r="T225" s="12"/>
      <c r="U225" s="12"/>
      <c r="V225" s="12"/>
      <c r="W225" s="12"/>
      <c r="X225" s="12" t="s">
        <v>119</v>
      </c>
      <c r="Y225" s="12" t="s">
        <v>101</v>
      </c>
      <c r="Z225" s="12" t="s">
        <v>101</v>
      </c>
      <c r="AA225" s="12" t="s">
        <v>120</v>
      </c>
      <c r="AB225" s="12" t="s">
        <v>120</v>
      </c>
      <c r="AC225" s="12" t="s">
        <v>120</v>
      </c>
      <c r="AD225" s="12">
        <v>11</v>
      </c>
      <c r="AE225" s="12">
        <v>41</v>
      </c>
      <c r="AF225" s="12">
        <v>58</v>
      </c>
      <c r="AG225" s="12" t="s">
        <v>392</v>
      </c>
      <c r="AH225" s="12" t="s">
        <v>246</v>
      </c>
      <c r="AI225" s="12"/>
    </row>
    <row r="226" ht="92.1" customHeight="1" spans="1:35">
      <c r="A226" s="11" t="s">
        <v>172</v>
      </c>
      <c r="B226" s="12" t="s">
        <v>932</v>
      </c>
      <c r="C226" s="12" t="s">
        <v>933</v>
      </c>
      <c r="D226" s="12" t="s">
        <v>155</v>
      </c>
      <c r="E226" s="12" t="s">
        <v>626</v>
      </c>
      <c r="F226" s="12" t="s">
        <v>123</v>
      </c>
      <c r="G226" s="12" t="s">
        <v>155</v>
      </c>
      <c r="H226" s="12" t="s">
        <v>271</v>
      </c>
      <c r="I226" s="12">
        <v>18009158635</v>
      </c>
      <c r="J226" s="12">
        <f t="shared" si="33"/>
        <v>80</v>
      </c>
      <c r="K226" s="12">
        <f t="shared" si="34"/>
        <v>80</v>
      </c>
      <c r="L226" s="12"/>
      <c r="M226" s="12">
        <v>80</v>
      </c>
      <c r="N226" s="12"/>
      <c r="O226" s="12"/>
      <c r="P226" s="12"/>
      <c r="Q226" s="12"/>
      <c r="R226" s="12"/>
      <c r="S226" s="12"/>
      <c r="T226" s="12"/>
      <c r="U226" s="12"/>
      <c r="V226" s="12"/>
      <c r="W226" s="12"/>
      <c r="X226" s="12" t="s">
        <v>119</v>
      </c>
      <c r="Y226" s="12" t="s">
        <v>101</v>
      </c>
      <c r="Z226" s="12" t="s">
        <v>101</v>
      </c>
      <c r="AA226" s="12" t="s">
        <v>120</v>
      </c>
      <c r="AB226" s="12" t="s">
        <v>120</v>
      </c>
      <c r="AC226" s="12" t="s">
        <v>120</v>
      </c>
      <c r="AD226" s="12">
        <v>6</v>
      </c>
      <c r="AE226" s="12">
        <v>13</v>
      </c>
      <c r="AF226" s="12">
        <v>60</v>
      </c>
      <c r="AG226" s="12" t="s">
        <v>392</v>
      </c>
      <c r="AH226" s="12" t="s">
        <v>510</v>
      </c>
      <c r="AI226" s="12"/>
    </row>
    <row r="227" ht="92.1" customHeight="1" spans="1:35">
      <c r="A227" s="11" t="s">
        <v>178</v>
      </c>
      <c r="B227" s="15" t="s">
        <v>934</v>
      </c>
      <c r="C227" s="12" t="s">
        <v>935</v>
      </c>
      <c r="D227" s="12" t="s">
        <v>142</v>
      </c>
      <c r="E227" s="12" t="s">
        <v>428</v>
      </c>
      <c r="F227" s="12" t="s">
        <v>123</v>
      </c>
      <c r="G227" s="12" t="s">
        <v>142</v>
      </c>
      <c r="H227" s="12" t="s">
        <v>556</v>
      </c>
      <c r="I227" s="12">
        <v>13309156680</v>
      </c>
      <c r="J227" s="12">
        <f t="shared" si="33"/>
        <v>40</v>
      </c>
      <c r="K227" s="12">
        <f t="shared" si="34"/>
        <v>40</v>
      </c>
      <c r="L227" s="12"/>
      <c r="M227" s="12">
        <v>40</v>
      </c>
      <c r="N227" s="12"/>
      <c r="O227" s="12"/>
      <c r="P227" s="12"/>
      <c r="Q227" s="12"/>
      <c r="R227" s="12"/>
      <c r="S227" s="12"/>
      <c r="T227" s="12"/>
      <c r="U227" s="12"/>
      <c r="V227" s="12"/>
      <c r="W227" s="12"/>
      <c r="X227" s="12" t="s">
        <v>119</v>
      </c>
      <c r="Y227" s="12" t="s">
        <v>101</v>
      </c>
      <c r="Z227" s="12" t="s">
        <v>101</v>
      </c>
      <c r="AA227" s="12" t="s">
        <v>101</v>
      </c>
      <c r="AB227" s="12" t="s">
        <v>101</v>
      </c>
      <c r="AC227" s="12" t="s">
        <v>120</v>
      </c>
      <c r="AD227" s="12">
        <v>146</v>
      </c>
      <c r="AE227" s="12">
        <v>421</v>
      </c>
      <c r="AF227" s="12">
        <v>1990</v>
      </c>
      <c r="AG227" s="12" t="s">
        <v>429</v>
      </c>
      <c r="AH227" s="12" t="s">
        <v>430</v>
      </c>
      <c r="AI227" s="12"/>
    </row>
    <row r="228" s="4" customFormat="1" ht="92.1" customHeight="1" spans="1:35">
      <c r="A228" s="11" t="s">
        <v>184</v>
      </c>
      <c r="B228" s="15" t="s">
        <v>936</v>
      </c>
      <c r="C228" s="12" t="s">
        <v>937</v>
      </c>
      <c r="D228" s="12" t="s">
        <v>276</v>
      </c>
      <c r="E228" s="12" t="s">
        <v>938</v>
      </c>
      <c r="F228" s="12" t="s">
        <v>123</v>
      </c>
      <c r="G228" s="12" t="s">
        <v>129</v>
      </c>
      <c r="H228" s="12" t="s">
        <v>130</v>
      </c>
      <c r="I228" s="12">
        <v>18009156664</v>
      </c>
      <c r="J228" s="12">
        <f t="shared" si="33"/>
        <v>50</v>
      </c>
      <c r="K228" s="12">
        <v>50</v>
      </c>
      <c r="L228" s="12">
        <v>50</v>
      </c>
      <c r="M228" s="12"/>
      <c r="N228" s="12"/>
      <c r="O228" s="12"/>
      <c r="P228" s="12"/>
      <c r="Q228" s="12"/>
      <c r="R228" s="12"/>
      <c r="S228" s="12"/>
      <c r="T228" s="12"/>
      <c r="U228" s="12"/>
      <c r="V228" s="12"/>
      <c r="W228" s="12"/>
      <c r="X228" s="12" t="s">
        <v>119</v>
      </c>
      <c r="Y228" s="12" t="s">
        <v>101</v>
      </c>
      <c r="Z228" s="12" t="s">
        <v>101</v>
      </c>
      <c r="AA228" s="30" t="s">
        <v>120</v>
      </c>
      <c r="AB228" s="30" t="s">
        <v>120</v>
      </c>
      <c r="AC228" s="30" t="s">
        <v>120</v>
      </c>
      <c r="AD228" s="12">
        <v>15</v>
      </c>
      <c r="AE228" s="12">
        <v>62</v>
      </c>
      <c r="AF228" s="12">
        <v>86</v>
      </c>
      <c r="AG228" s="12" t="s">
        <v>939</v>
      </c>
      <c r="AH228" s="12" t="s">
        <v>600</v>
      </c>
      <c r="AI228" s="12"/>
    </row>
    <row r="229" s="4" customFormat="1" ht="92.1" customHeight="1" spans="1:35">
      <c r="A229" s="11" t="s">
        <v>190</v>
      </c>
      <c r="B229" s="30" t="s">
        <v>940</v>
      </c>
      <c r="C229" s="30" t="s">
        <v>941</v>
      </c>
      <c r="D229" s="30" t="s">
        <v>276</v>
      </c>
      <c r="E229" s="30" t="s">
        <v>595</v>
      </c>
      <c r="F229" s="30" t="s">
        <v>123</v>
      </c>
      <c r="G229" s="30" t="s">
        <v>276</v>
      </c>
      <c r="H229" s="30" t="s">
        <v>569</v>
      </c>
      <c r="I229" s="30">
        <v>8016060</v>
      </c>
      <c r="J229" s="12">
        <f t="shared" si="33"/>
        <v>50</v>
      </c>
      <c r="K229" s="12">
        <f>SUM(L229:O229)</f>
        <v>50</v>
      </c>
      <c r="L229" s="30">
        <v>50</v>
      </c>
      <c r="M229" s="30"/>
      <c r="N229" s="30"/>
      <c r="O229" s="30"/>
      <c r="P229" s="30"/>
      <c r="Q229" s="30"/>
      <c r="R229" s="30"/>
      <c r="S229" s="30"/>
      <c r="T229" s="30"/>
      <c r="U229" s="30"/>
      <c r="V229" s="30"/>
      <c r="W229" s="30"/>
      <c r="X229" s="30" t="s">
        <v>119</v>
      </c>
      <c r="Y229" s="30" t="s">
        <v>101</v>
      </c>
      <c r="Z229" s="30" t="s">
        <v>101</v>
      </c>
      <c r="AA229" s="30" t="s">
        <v>120</v>
      </c>
      <c r="AB229" s="30" t="s">
        <v>120</v>
      </c>
      <c r="AC229" s="30" t="s">
        <v>120</v>
      </c>
      <c r="AD229" s="30">
        <v>172</v>
      </c>
      <c r="AE229" s="30">
        <v>481</v>
      </c>
      <c r="AF229" s="30">
        <v>795</v>
      </c>
      <c r="AG229" s="30" t="s">
        <v>570</v>
      </c>
      <c r="AH229" s="12" t="s">
        <v>942</v>
      </c>
      <c r="AI229" s="12"/>
    </row>
    <row r="230" s="4" customFormat="1" ht="92.1" customHeight="1" spans="1:35">
      <c r="A230" s="11" t="s">
        <v>197</v>
      </c>
      <c r="B230" s="30" t="s">
        <v>943</v>
      </c>
      <c r="C230" s="30" t="s">
        <v>944</v>
      </c>
      <c r="D230" s="30" t="s">
        <v>276</v>
      </c>
      <c r="E230" s="30" t="s">
        <v>599</v>
      </c>
      <c r="F230" s="30" t="s">
        <v>123</v>
      </c>
      <c r="G230" s="30" t="s">
        <v>276</v>
      </c>
      <c r="H230" s="30" t="s">
        <v>569</v>
      </c>
      <c r="I230" s="30">
        <v>8016060</v>
      </c>
      <c r="J230" s="12">
        <f t="shared" si="33"/>
        <v>5</v>
      </c>
      <c r="K230" s="12">
        <f>SUM(L230:O230)</f>
        <v>5</v>
      </c>
      <c r="L230" s="30">
        <v>5</v>
      </c>
      <c r="M230" s="30"/>
      <c r="N230" s="30"/>
      <c r="O230" s="30"/>
      <c r="P230" s="30"/>
      <c r="Q230" s="30"/>
      <c r="R230" s="30"/>
      <c r="S230" s="30"/>
      <c r="T230" s="30"/>
      <c r="U230" s="30"/>
      <c r="V230" s="30"/>
      <c r="W230" s="30"/>
      <c r="X230" s="30" t="s">
        <v>119</v>
      </c>
      <c r="Y230" s="30" t="s">
        <v>101</v>
      </c>
      <c r="Z230" s="30" t="s">
        <v>101</v>
      </c>
      <c r="AA230" s="30" t="s">
        <v>120</v>
      </c>
      <c r="AB230" s="30" t="s">
        <v>120</v>
      </c>
      <c r="AC230" s="30" t="s">
        <v>120</v>
      </c>
      <c r="AD230" s="30">
        <v>8</v>
      </c>
      <c r="AE230" s="30">
        <v>25</v>
      </c>
      <c r="AF230" s="30">
        <v>31</v>
      </c>
      <c r="AG230" s="30" t="s">
        <v>570</v>
      </c>
      <c r="AH230" s="12" t="s">
        <v>781</v>
      </c>
      <c r="AI230" s="12"/>
    </row>
  </sheetData>
  <autoFilter ref="A4:XFD230">
    <extLst/>
  </autoFilter>
  <mergeCells count="27">
    <mergeCell ref="A1:AH1"/>
    <mergeCell ref="D2:E2"/>
    <mergeCell ref="J2:W2"/>
    <mergeCell ref="AL2:AO2"/>
    <mergeCell ref="K3:O3"/>
    <mergeCell ref="P3:W3"/>
    <mergeCell ref="A2:A4"/>
    <mergeCell ref="B2:B4"/>
    <mergeCell ref="C2:C4"/>
    <mergeCell ref="D3:D4"/>
    <mergeCell ref="E3:E4"/>
    <mergeCell ref="F2:F4"/>
    <mergeCell ref="G2:G4"/>
    <mergeCell ref="H2:H4"/>
    <mergeCell ref="I2:I4"/>
    <mergeCell ref="J3:J4"/>
    <mergeCell ref="X2:X4"/>
    <mergeCell ref="Y2:Y4"/>
    <mergeCell ref="Z2:Z4"/>
    <mergeCell ref="AA2:AA4"/>
    <mergeCell ref="AB2:AB4"/>
    <mergeCell ref="AC2:AC4"/>
    <mergeCell ref="AF2:AF4"/>
    <mergeCell ref="AG2:AG4"/>
    <mergeCell ref="AH2:AH4"/>
    <mergeCell ref="AI2:AI4"/>
    <mergeCell ref="AD2:AE3"/>
  </mergeCells>
  <dataValidations count="12">
    <dataValidation type="list" allowBlank="1" showInputMessage="1" showErrorMessage="1" sqref="F1 F8 F11 F12 F13 F14 F15 F16 F17 F18 F21 F22 F23 F24 F25 F26 F27 F35 F42 F43 F44 F53 F54 F68 F78 F79 F84 F85 F86 F87 F90 F91 F92 F93 F94 F95 F96 F97 F98 F99 F105 F109 F110 F111 F112 F113 F114 F115 F116 F117 F118 F119 F120 F121 F122 F123 F124 F125 F127 F128 F129 F132 F133 F135 F136 F148 F151 F152 F156 F163 F164 F165 F167 F168 F169 F170 F173 F174 F175 F182 F183 F184 F190 F191 F194 F195 F196 F199 F200 F201 F210 F214 F218 F225 F226 F227 F228 F229 F230 F5:F7 F9:F10 F31:F34 F36:F41 F45:F50 F51:F52 F55:F56 F57:F67 F69:F70 F71:F74 F76:F77 F80:F81 F82:F83 F88:F89 F103:F104 F130:F131 F145:F147 F149:F150 F153:F155 F185:F186 F187:F189 F192:F193 F197:F198 F211:F213 F231:F1048576">
      <formula1>$AM$3:$AM$6</formula1>
    </dataValidation>
    <dataValidation type="list" allowBlank="1" showInputMessage="1" showErrorMessage="1" sqref="X106 Y106:AC106 X107 Y107:AC107 X108 Y108 Z108 AA108:AC108 X159 Y159:AC159 X162 Y162:AC162 X202 Y202 AA202:AC202 X203 Y203:AC203 X204 Y204:AC204 X205 Y205:AC205 X206 Y206:AC206 X207 Y207:AC207 X208 Y208:AC208 X209 Y209:AC209 X217 Y217:AC217 X157:X158 Y157:AC158 X215:Z216 AA215:AC216 X160:AC161">
      <formula1>#REF!</formula1>
    </dataValidation>
    <dataValidation type="list" allowBlank="1" showInputMessage="1" showErrorMessage="1" sqref="X1 X10 X11 X12 X13 X14 X15 X16 X17 X18 X21 X22 X23 X24 X25 X26 X27 X31 X38 X39 X40 X41 X42 X43 X44 X79 X84 X85 X86 X87 X90 X91 X92 X93 X94 X95 X96 X97 X98 X99 X103 X109 X110 X111 X112 X113 X114 X115 X116 X117 X118 X119 X120 X121 X122 X123 X124 X125 X127 X128 X129 X132 X133 X135 X136 X147 X148 X151 X152 X156 X163 X167 X168 X169 X170 X173 X174 X175 X182 X183 X184 X185 X186 X194 X195 X196 X197 X198 X199 X200 X201 X210 X214 X218 X223 X225 X226 X229 X230 X5:X7 X8:X9 X32:X34 X35:X37 X45:X50 X51:X52 X53:X54 X55:X56 X57:X66 X67:X68 X69:X70 X71:X74 X76:X77 X80:X81 X82:X83 X88:X89 X104:X105 X130:X131 X145:X146 X149:X150 X153:X155 X164:X165 X187:X188 X189:X191 X192:X193 X211:X213 X227:X228 X231:X1048576">
      <formula1>$AN$3:$AN$4</formula1>
    </dataValidation>
    <dataValidation type="list" allowBlank="1" showInputMessage="1" showErrorMessage="1" sqref="X28 X75 X78 X100 X101 X102 X137 X138 X139 X140 X141 X142 X143 X144 X166 X176 X177 X178 X179 X180 X181 X219 X220 X221 X222 X224 X29:X30">
      <formula1>$AN$4:$AN$5</formula1>
    </dataValidation>
    <dataValidation type="list" allowBlank="1" showInputMessage="1" showErrorMessage="1" sqref="F28 F29 F30 F75 F100 F102 F137 F138 F139 F140 F141 F142 F143 F144 F166 F176 F177 F178 F179 F180 F181 F219 F220">
      <formula1>$AM$4:$AM$7</formula1>
    </dataValidation>
    <dataValidation type="list" allowBlank="1" showInputMessage="1" showErrorMessage="1" sqref="Y1:AC1 Y8:Z8 Y9 Z9 AA10:AC10 AA11:AC11 AA12:AC12 AA13:AC13 AA14:AC14 AA15:AC15 Y16 Z16 AA16:AC16 Y17 Z17 AA17:AC17 Y18:AC18 AA21:AC21 AA22:AC22 AA23:AC23 AA24:AB24 AC24 AA25:AC25 AA26:AC26 Y27 Z27 AA27:AC27 Y28:Z28 Y35:Z35 AA35 AB35:AC35 Y36 Z36:AC36 Y37:Z37 AA37 AB37:AC37 Y38 Z38:AC38 Y39 Z39:AC39 Y40 Z40:AC40 Y41 Z41:AC41 Y42:AC42 Y43:AC43 Y44:AC44 Y45 Z45 AA45:AC45 Y46 Z46 AA46:AC46 Y47 Z47 AA47:AC47 Y48 Z48 AA48:AC48 Y49 Z49 AA49:AC49 Y50 Z50 AA50:AC50 Y53 Z53 AA53 AB53 AC53 AC54 Y57:AC57 Y58:AC58 Y59:AC59 Y64:AC64 Y65:AC65 Y66:AC66 Y67 Z67 AA67:AC67 Y68 Z68 AA68:AC68 Y69:AC69 Y70:AC70 Y79:AC79 Y84:AC84 Y85:AC85 Y86:AC86 Y87:AC87 Y90 Z90 AA90 AB90 AC90 Y91:AB91 AC91 Y92:AB92 AC92 Y93:AC93 Y94:AC94 Y95:Z95 AA95:AC95 Y96:AC96 Y97:Z97 AA97:AC97 Y98:AC98 Y99:AC99 Y103:AC103 Y104 Z104 AA104:AC104 Y105 Z105 AA105:AC105 Y109:AC109 Y110:AC110 Y111:AC111 Y112:AC112 Y113:AC113 Y114:AC114 Y115:AC115 Y116:AC116 Y117:AC117 Y118:AC118 Y119:AC119 Y120:AC120 Y121:AC121 Y122 Z122 AA122:AC122 Y123:AC123 Y124 Z124 AA124:AC124 Y125 Z125 AA125 AB125 AC125 Y127:AB127 AC127 Y128:AC128 Y129 Z129 AA129:AC129 Y132 Z132:AA132 AB132 AC132 Y133 Z133:AA133 AB133 AC133 Y135:AC135 Y136:AB136 AC136 Z145 Z146 Y147 Z147 Y148 Z148 Y151:AC151 Y152:AC152 Y153:AC153 Y154:AC154 Y155:AC155 Y156:AC156 Y163:AC163 Y167 Z167:AA167 AB167 AC167 Y168 Z168:AA168 AB168 AC168 Y169 Z169 AA169 AB169 AC169 Y170:Z170 AA170:AC170 Y173:AC173 Y174:AC174 Y175 Z175 AA175:AC175 Y182 Z182 Y183 Z183 Y184 Z184 Y185 Z185 Y186 Z186 Z192 Z193 Y194 Z194 AA194:AC194 Y195 Z195 AA195:AC195 Y196:AC196 Y197:AC197 Y198:AC198 Y199:AC199 Y200:AC200 Y201:AC201 Z202 Y210 Z210 Y214:AC214 Y218:AC218 Y223:Z223 AA223:AB223 AC223 Y225 Z225 Y226 Z226 AA227:AC227 AA228:AC228 Y229:AC229 Y230:AC230 Y29:Y30 Y54:Y56 Y145:Y146 Y149:Y150 Y164:Y165 Y187:Y188 Y189:Y191 Y192:Y193 Y227:Y228 Z29:Z30 Z54:Z56 Z149:Z150 Z164:Z165 Z187:Z188 Z189:Z191 Z227:Z228 AA54:AA56 AA164:AA165 AB54:AB56 AB164:AB165 AC55:AC56 AC164:AC165 Y51:AC52 Y76:AC77 Y80:AC81 Y82:AC83 Y88:AC89 Y130:AC131 Y5:AC7 Y25:Z26 Y211:AC213 AA8:AC9 Y10:Z15 Y60:AC63 Y21:Z24 Y71:AC74 Y231:AC1048576 Y31:Z34">
      <formula1>$AO$3:$AO$4</formula1>
    </dataValidation>
    <dataValidation type="list" allowBlank="1" showInputMessage="1" showErrorMessage="1" sqref="AA28:AC28 AA34:AC34 Y75:AC75 Y78:AC78 Y100:AC100 Y101:Z101 AA101:AB101 AC101 Y102:AC102 Y137 Z137 AA137 AB137 AC137 Y138 Z138 AA138 AB138 AC138 Y139:Z139 AA139 AB139 AC139 Y140:Z140 AA140:AB140 AC140 Y141:Z141 AA141 AB141 AC141 Y142 Z142 AB142:AC142 Y143 Z143 AB143:AC143 Y144 Z144 AA144 AB144:AC144 AA148:AC148 Y166:Z166 AA166:AB166 AC166 Y176:AC176 Y177:AC177 Y178:Z178 AA178:AC178 Y179:Z179 AA179:AC179 Y180 Z180 AA180:AC180 Y181 Z181 AA183:AC183 AA210:AC210 Y219:Z219 AA219 AB219 AC219 Y220 Z220 AA220 AB220 AC220 Y221:AC221 Y222:Z222 AA222:AB222 AC222 Y224:Z224 AA224 AB224 AC224 AA225:AC225 AA226:AC226 AA29:AA30 AA142:AA143 AB29:AB30 AC29:AC30 AA149:AC150 AA181:AC182 AA187:AC188 AA192:AC193 AA189:AC191 AA31:AC33 AA145:AC147 AA184:AC186">
      <formula1>$AO$4:$AO$5</formula1>
    </dataValidation>
    <dataValidation type="list" allowBlank="1" showInputMessage="1" showErrorMessage="1" sqref="F101 F221 F222">
      <formula1>$AM$4:$AM$13</formula1>
    </dataValidation>
    <dataValidation type="list" allowBlank="1" showInputMessage="1" showErrorMessage="1" sqref="F126 F134 F171 F172 F19:F20">
      <formula1>$AM$2:$AM$5</formula1>
    </dataValidation>
    <dataValidation type="list" allowBlank="1" showInputMessage="1" showErrorMessage="1" sqref="Y126:AC126 Y134:AC134 Y171:AC171 Y172:AC172 Y19:AC20">
      <formula1>$AO$2:$AO$3</formula1>
    </dataValidation>
    <dataValidation type="list" allowBlank="1" showInputMessage="1" showErrorMessage="1" sqref="X126 X134 X171 X172 X19:X20">
      <formula1>$AN$2:$AN$3</formula1>
    </dataValidation>
    <dataValidation type="list" allowBlank="1" showInputMessage="1" showErrorMessage="1" sqref="F223">
      <formula1>$AM$3:$AM$13</formula1>
    </dataValidation>
  </dataValidations>
  <printOptions horizontalCentered="1"/>
  <pageMargins left="0.354166666666667" right="0.354166666666667" top="0.786805555555556" bottom="0.786805555555556" header="0.511805555555556" footer="0.511805555555556"/>
  <pageSetup paperSize="8" scale="48" fitToHeight="0" orientation="landscape" useFirstPageNumber="1"/>
  <headerFooter>
    <oddFooter>&amp;C第 &amp;P 页，共 &amp;N 页</oddFooter>
  </headerFooter>
  <ignoredErrors>
    <ignoredError sqref="Z108" listDataValidation="1"/>
    <ignoredError sqref="AA28:AC28 X71:AF92 X95:Y95 AA95:AF95 X93:Y93 AA93:AF93 X94:Y94 AA94:AF94 X96:AF96 X97:Y97 AA97:AF97 AA129:AF129 X129:Y129 X126:AF128 X125:AE125 AF111 AA124:AC124 X124:Y124 AF110 X123:AC123 AF124 AA122:AC122 X122:Y122 AF123 X111:AC111 AF122 X110:AC110 AF121 X121:AC121 AF120 X120:AC120 AF119 X119:AC119 AF118 X118:AC118 AF117 X117:AC117 AF116 X116:AC116 AF115 X115:AC115 AF114 X114:AC114 AF113 X113:AC113 AF112 X112:AC112 X109:AF109 AA108:AF108 X108:Y108 X98:AF107 X130:AF132 X133:Y133 AA133:AE133 X171:AF174 AD170:AF170 X170:Z170 X169:AE169 AD164:AF164 X163:AF163 AD160:AF160 X157:AF159 X146:AF156 AA145:AF145 X145:Y145 AA144:AF144 X144:Y144 X134:AF143 X175:Y175 AA175:AF175 AA226:AF226 X226:Y226 X225:AF225 X224:AF224 X222:AF223 X217:AF221 X203:AF209 AA202:AF202 X202:Y202 X196:AF201 AA194:AF194 X194:Y194 AA193:AF193 X193:Y193 AA195:AF195 X195:Y195 AD189:AF189 X187:AF188 X184:AF186 X176:AF183 X213:AF213 AD215:AF215 X162:AF162 X192:AF192" numberStoredAsText="1" listDataValidation="1"/>
    <ignoredError sqref="F170 D170 H170:I170 A130:I130 B131:I131 B132:E132 G132:I132 B133:F133 H133:I133 B134:F134 H134:I134 F137:I137 B137:D137 C136:I136 B135:I135 F139 D139 B139 F138 B138:D138 H138:I139 F140:I140 B142:D142 B143:D143 H141:I141 F143:I143 B141:D141 F142:I142 B140:D140 F144:I144 B144:D144 F150 B150:D150 F149 B149:D149 B145:F148 H145:I150 B151:I151 B153:F156 D152:F152 B152 H152:I156 B157:E160 G157:I160 L132:W160 B163:I163 B164:E164 G164:I164 C169:F169 H169:I169 B171:F172 H171:I172 B181:I181 B180:I180 F179:I179 B179:D179 F178:I178 B178:D178 B176:I177 B175:I175 F174:I174 D174 B174 B173:I173 B184:F189 B182:F183 H182:I189 B194:I198 D199:F199 B199 H201:I201 B200:F200 H199:I199 B201:F201 H200:I200 B203:E209 D202:E202 B202 G202:I209 L181:W189 L180:V180 L164:W164 F218:I218 B218:D218 F217:I217 B217:D217 F221:I221 B221:D221 F220:I220 B220:D220 F219:I219 B219:D219 B222:F223 H222:I223 B224:F224 H224:I224 D226:E226 B226 B225:E225 G225:I226 L222:W226 AI215 AI213 AG213 AI203 AG203 AI202 AG202 AI209 AG209 AI208 AG208 AI207 AG207 AI206 AG206 AI205 AG205 AI204 AG204 AG199:AI201 AG194:AI198 AI183 AG183 AI182 AG182 AI193 AG193 AI192 AG192 AI189 AI188 AG188 AI187 AG187 AI186 AG186 AI185 AG185 AI184 AG184 AG178:AI181 AH177:AI177 AH176:AI176 AI170 AG170 AI169 AG169 AI175 AG175 AI174 AG174 AI173 AG173 AI172 AG172 AI171 AG171 AI164 AG163:AI163 AI162 AG162 AI158 AG158 AI157 AG157 AI160 AG160 AI159 AG159 AG152:AI156 AI146 AG146 AI145 AG145 AI151 AG151 AI150 AG150 AI149 AG149 AI148 AG148 AI147 AG147 AG137:AI144 AI133 AG133 AI132 AG132 AI136 AG136 AI135 AG135 AI134 AG134 AG130:AI131 AI110 AI129 AG126 AI128 AG125 AI127 AG127 AI126 AI125 AI124 AI123 AI122 AI121 AI120 AI119 AI118 AI117 AI116 AI115 AI114 AI113 AI112 AG109:AI109 AI107 AG107 AI106 AG106 AI108 AG108 AG105:AI105 AI104 AI103 AG98:AI102 AI94 AG94 AI93 AG93 AI97 AG97 AI96 AG96 AI95 AG95 AG91:AI92 AI90 AG82:AI89 AG71:AI81 B71:I71 A74:I74 A72:I72 A73:I73 D75:I75 A75 L75:W75 A76:I76 A77:I77 A78:D78 F78 H78:I78 L78:W78 A81:I81 A82:I82 A83:I83 A79:I79 A80:I80 A84:D84 F84 H84:I84 L84:W84 A85:I85 A86:I86 B87:D87 F87 H87:I87 L87:W87 A88:I88 A89:I89 F90 B90:D90 H90:I90 L90:W90 B94:F99 C93:F93 D92:F92 B92 D91:F91 B91 H91:I99 F100 D100 B100 H100:I100 F102:I102 B102:D102 F101:I101 B101:D101 D105:F105 B105 B103:F104 H103:I105 B106:E108 G106:I108 L91:W108 B109:I109 B119:F124 F118 B118:D118 B112:F117 F111 B111:D111 B110:F110 H110:I124 B125:F125 H125:I125 B126:F126 H126:I126 B127:I127 B128:F128 H128:I128 L110:W127 L128:W128 B8:F17 H8:I17 B18:I18 B19:F20 H19:I20 B21:E21 G21:I21 B29:I29 F28:I28 B28:D28 B22:I27 B44:F44 H44:I44 B45:F45 H45:I45 B46:F46 H46:I46 B47:F47 H47:I47 B48:F48 H48:I48 B49:F49 H49:I49 B42:F42 H42:I42 B43:F43 H43:I43 B50:I51 B54:F54 H54:I54 B55:F55 H55:I55 B56:F56 H56:I56 B57:F57 H57:I57 B52:F52 H52:I52 B53:F53 H53:I53 B58:F67 B68:E68 B69:F70 H58:I70 AA27:AI27 X27:Y27 L27:V27 AI26 L26:V26 X26:AG26 L25:V25 X25:AI25 AI24 X24:AG24 L24:V24 AI23 X23:AG23 L23:V23 X21:AI22 L21:V22 AI20 X20:AG20 L20:V20 AI19 X19:AG19 L19:V19 AI18 AF18:AG18 X18:AC18 L18:V18 AA17:AI17 X17:Y17 L17:V17 AA16:AI16 X16:Y16 U16 L16:S16 X10:AI15 L10:V15 AA9:AI9 X9:Y9 L9:V9 X8:AI8 L8:V8 L29:W29 L28:Z28 AD28:AI29 X51:AI51 L46:V46 AA46:AI46 X46:Y46 L52:V52 AA45:AI45 X45:Y45 L51:V51 AA50:AI50 X50:Y50 L50:V50 AA49:AI49 X49:Y49 L49:V49 AA48:AI48 X48:Y48 L48:V48 AA47:AI47 X47:Y47 U45:V45 L45:R45 X42:AI44 U44:V44 L44:S44 L42:V43 L47:V47 X52:AI52 L57:AI70 X53:AI56 L54:V56 U53:V53 L53:S53 AI226 AG226 AI225 AG225 AG224:AI224 AI223 AG223 AI222 AG222 AG217:AI221 L129:W129 H129:I129 B129:F129 AI111 L169:W179 G213:I213 B213:E213 L213:W213 L219:W221 N218:W218 L217:W217 P40:Y40 M40:N40 AI40 F40 P38:Y38 M38:N38 AI38 F38 P41:Y41 M41:N41 AI41 F41 P39:Y39 M39:N39 AI39 F39 P37:AF37 M37:N37 AI37 F37 P36:Y36 M36:N36 AI36 F36 P34:Z34 M34:N34 AI34 F34 AI32 F32 D32 AI31 AF31 P31:Z31 M31:N31 F31 D31 P32:Y32 M32:N32 P35:AC35 M35:N35 AI35 AI33 F33 N33 P33:Z33 AF33 L162:W162 G162:I162 B162:E162 H192:I193 B192:F193 L192:W209 G215:I215 B215:E21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a@a</cp:lastModifiedBy>
  <dcterms:created xsi:type="dcterms:W3CDTF">2019-07-20T09:28:00Z</dcterms:created>
  <cp:lastPrinted>2020-12-18T09:59:00Z</cp:lastPrinted>
  <dcterms:modified xsi:type="dcterms:W3CDTF">2021-03-30T01:41:15Z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KSOReadingLayout">
    <vt:bool>true</vt:bool>
  </property>
  <property fmtid="{D5CDD505-2E9C-101B-9397-08002B2CF9AE}" pid="4" name="ICV">
    <vt:lpwstr>ED78460467F3480C9B930E5A8EEBC2E9</vt:lpwstr>
  </property>
</Properties>
</file>