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080" activeTab="4"/>
  </bookViews>
  <sheets>
    <sheet name="主网技术改造" sheetId="1" r:id="rId1"/>
    <sheet name="主网前期工程" sheetId="2" r:id="rId2"/>
    <sheet name="主网基建" sheetId="3" r:id="rId3"/>
    <sheet name="10KV基建" sheetId="4" r:id="rId4"/>
    <sheet name="0.4KV基建" sheetId="5" r:id="rId5"/>
  </sheets>
  <definedNames>
    <definedName name="Print_Area_MI">#REF!</definedName>
    <definedName name="print_tiltes">#REF!</definedName>
    <definedName name="StatRowField021615">#REF!</definedName>
    <definedName name="StatRowField021616">#REF!</definedName>
    <definedName name="StatRowField021617">#REF!</definedName>
    <definedName name="StatRowField021618">#REF!</definedName>
    <definedName name="StatRowField021619">#REF!</definedName>
    <definedName name="StatRowField021620">#REF!</definedName>
    <definedName name="StatRowField021621">#REF!</definedName>
    <definedName name="StatRowField021622">#REF!</definedName>
    <definedName name="StatRowField021623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<sst xmlns="http://schemas.openxmlformats.org/spreadsheetml/2006/main" count="237" uniqueCount="157">
  <si>
    <t>镇坪2013年供电单元技术改造计划(35-110KV电网)</t>
  </si>
  <si>
    <t>资本金</t>
  </si>
  <si>
    <t>单位：万元</t>
  </si>
  <si>
    <t>序号</t>
  </si>
  <si>
    <t>所属市</t>
  </si>
  <si>
    <t>项目所在地</t>
  </si>
  <si>
    <t>项目名称</t>
  </si>
  <si>
    <t>建设性质(新开工/续建)</t>
  </si>
  <si>
    <t>建设规模</t>
  </si>
  <si>
    <t>建设起止时间</t>
  </si>
  <si>
    <t>总投资</t>
  </si>
  <si>
    <t>资金来源</t>
  </si>
  <si>
    <t>2013年计划</t>
  </si>
  <si>
    <t>2013年工程形象进度</t>
  </si>
  <si>
    <t>形成生产能力</t>
  </si>
  <si>
    <t>备注</t>
  </si>
  <si>
    <t xml:space="preserve">变压器 </t>
  </si>
  <si>
    <t>线路</t>
  </si>
  <si>
    <t>开关</t>
  </si>
  <si>
    <t>其他</t>
  </si>
  <si>
    <t>主变容量</t>
  </si>
  <si>
    <t>线路长度</t>
  </si>
  <si>
    <t>容量</t>
  </si>
  <si>
    <t>台数</t>
  </si>
  <si>
    <t>长度</t>
  </si>
  <si>
    <t>导线型号</t>
  </si>
  <si>
    <t>型号</t>
  </si>
  <si>
    <t>数量</t>
  </si>
  <si>
    <t>名称</t>
  </si>
  <si>
    <t>镇坪县分公司合计</t>
  </si>
  <si>
    <t>融资</t>
  </si>
  <si>
    <t>一、35-110KV变电站</t>
  </si>
  <si>
    <t>资本金</t>
  </si>
  <si>
    <t>(一)变电站增容改造</t>
  </si>
  <si>
    <t>安康</t>
  </si>
  <si>
    <t>镇坪</t>
  </si>
  <si>
    <t>35KV镇坪变主变增容改造</t>
  </si>
  <si>
    <t>新开工</t>
  </si>
  <si>
    <t>GW4-35/630A</t>
  </si>
  <si>
    <t>2013.2-2013.11</t>
  </si>
  <si>
    <t>完工</t>
  </si>
  <si>
    <t>调整一台主变(10000KVA)，增加相关设备及装置。</t>
  </si>
  <si>
    <t>35KV牛头店变增容</t>
  </si>
  <si>
    <t>LW□-40.5</t>
  </si>
  <si>
    <t>GW4-35D/630A</t>
  </si>
  <si>
    <t>将主变由2000KVA增容不得到3150KVA(岚皋分公司花里变调整)，增加相关设备及装置。</t>
  </si>
  <si>
    <t>二、35-110KV线路</t>
  </si>
  <si>
    <t>35KV镇牛线、镇国线改造</t>
  </si>
  <si>
    <t>LGJ-95/150</t>
  </si>
  <si>
    <t>迁移线路双回路共塔长度约4.2KM，35KV镇牛经单回迁移长度约1.5KM，导线型号LGJ-95；35KV镇国线单回迁移长度约1.1KM，导线型号LGJ-150。(农网升级项目)</t>
  </si>
  <si>
    <t>序号</t>
  </si>
  <si>
    <t>项目名称</t>
  </si>
  <si>
    <t xml:space="preserve"> 斐河馈路10kV线路工程</t>
  </si>
  <si>
    <t xml:space="preserve"> 红阳馈路10kV线路工程</t>
  </si>
  <si>
    <t>南江馈路10KV线路工程</t>
  </si>
  <si>
    <t>上竹馈路10KV线路工程</t>
  </si>
  <si>
    <t xml:space="preserve"> 城区二回馈路10kV线路工程</t>
  </si>
  <si>
    <t>钟宝馈路10KV线路工程</t>
  </si>
  <si>
    <t>牛头店镇水晶坪村低压线路工程</t>
  </si>
  <si>
    <t>牛头店镇国庆村低压线路工程</t>
  </si>
  <si>
    <t>牛头店镇竹叶村低压线路工程</t>
  </si>
  <si>
    <t>上竹镇华龙村低压线路工程</t>
  </si>
  <si>
    <t>小曙河镇战斗村低压线路工程</t>
  </si>
  <si>
    <t>小曙河镇马镇村低压线路工程</t>
  </si>
  <si>
    <t>曙坪镇双坪村低压线路工程</t>
  </si>
  <si>
    <t>曙坪镇兴隆村低压线路工程</t>
  </si>
  <si>
    <t>城关镇茶店村低压线路工程</t>
  </si>
  <si>
    <t>城关镇竹节溪村低压线路工程</t>
  </si>
  <si>
    <t>城关镇友谊村低压线路工程</t>
  </si>
  <si>
    <t>2013年供电单元基本建设计划(前期工作进展要求)</t>
  </si>
  <si>
    <t>所属市</t>
  </si>
  <si>
    <t>项目所在地</t>
  </si>
  <si>
    <t>前期工作进展要求</t>
  </si>
  <si>
    <t>项目建议书</t>
  </si>
  <si>
    <t>可行性研究报告(含接入系统设计)</t>
  </si>
  <si>
    <t>取得土地预审、环评、城市规划、水土保持、投资核准等手续</t>
  </si>
  <si>
    <t>2013年计划(万元)</t>
  </si>
  <si>
    <t>备注</t>
  </si>
  <si>
    <t>一、110KV小计</t>
  </si>
  <si>
    <t>二、35KV小计</t>
  </si>
  <si>
    <t>合   计</t>
  </si>
  <si>
    <t>安康市</t>
  </si>
  <si>
    <t>镇坪</t>
  </si>
  <si>
    <t>镇坪瓦子坪35KV输变电工程</t>
  </si>
  <si>
    <t>2013.05-2013.06</t>
  </si>
  <si>
    <t>2013.07-2013.09</t>
  </si>
  <si>
    <t>2013.10-2014.03</t>
  </si>
  <si>
    <t>2013年供电单元基本建设计划(基建-35～110KV电网新建工程)</t>
  </si>
  <si>
    <t>序号</t>
  </si>
  <si>
    <t>所属市</t>
  </si>
  <si>
    <t>项目所在地(县、区)</t>
  </si>
  <si>
    <t>项目名称</t>
  </si>
  <si>
    <t>建设性质(新开工/续建/销号)</t>
  </si>
  <si>
    <t>建设规模</t>
  </si>
  <si>
    <t>变电站容量(MVA)</t>
  </si>
  <si>
    <t>线路</t>
  </si>
  <si>
    <t>长度(km)</t>
  </si>
  <si>
    <t>导线型号</t>
  </si>
  <si>
    <t>建设起止时间</t>
  </si>
  <si>
    <t>总投资(万元)</t>
  </si>
  <si>
    <t>资金来源</t>
  </si>
  <si>
    <t>载止2012年下达计划(万元)</t>
  </si>
  <si>
    <t>2013年工程形象进度</t>
  </si>
  <si>
    <t>建设目标</t>
  </si>
  <si>
    <t>主变容量(MVA)</t>
  </si>
  <si>
    <t>线路长度(km)</t>
  </si>
  <si>
    <t>形成生产能力</t>
  </si>
  <si>
    <t>合      计</t>
  </si>
  <si>
    <t>镇坪35KV变电站二期工程</t>
  </si>
  <si>
    <t>新开工</t>
  </si>
  <si>
    <t>1×6.3</t>
  </si>
  <si>
    <t>2013.05-2013.08</t>
  </si>
  <si>
    <t>融资</t>
  </si>
  <si>
    <t>其他</t>
  </si>
  <si>
    <t>竣工投产</t>
  </si>
  <si>
    <t>2013年农网改造升级项目(企业自筹60万元，融资240万元)</t>
  </si>
  <si>
    <t>2013年供电单元基本建设计划(基建-10KV农网改造升级)</t>
  </si>
  <si>
    <t>项目所在地</t>
  </si>
  <si>
    <t>项目数量/馈路数</t>
  </si>
  <si>
    <t>变压器</t>
  </si>
  <si>
    <t>数量/台</t>
  </si>
  <si>
    <t>容量/KVA</t>
  </si>
  <si>
    <t>小计/km</t>
  </si>
  <si>
    <t>新建/km</t>
  </si>
  <si>
    <t xml:space="preserve">改造/ </t>
  </si>
  <si>
    <t>开关</t>
  </si>
  <si>
    <t>总投资/万元</t>
  </si>
  <si>
    <t>截止2012年下达计划/万元</t>
  </si>
  <si>
    <t>2013年计划/万元</t>
  </si>
  <si>
    <t>配变容量/KVA</t>
  </si>
  <si>
    <t>线路长度/km</t>
  </si>
  <si>
    <t>新增生产能力</t>
  </si>
  <si>
    <t>合     计</t>
  </si>
  <si>
    <t>2013.1-2013.12</t>
  </si>
  <si>
    <t>竣工</t>
  </si>
  <si>
    <t>2013年农网改造升级项目</t>
  </si>
  <si>
    <t>2013年供电单元基本建设计划(基建-0.4KV农网改造升级)</t>
  </si>
  <si>
    <t>项目数量/行政村数</t>
  </si>
  <si>
    <t>配电台区/个</t>
  </si>
  <si>
    <t>小计/km</t>
  </si>
  <si>
    <t>新建</t>
  </si>
  <si>
    <t>改造</t>
  </si>
  <si>
    <t>380V/km</t>
  </si>
  <si>
    <t>220V/km</t>
  </si>
  <si>
    <t>用户情况</t>
  </si>
  <si>
    <t>动力用户/户</t>
  </si>
  <si>
    <t>照明用户/户</t>
  </si>
  <si>
    <t>用电人口/人</t>
  </si>
  <si>
    <t>线路长度/km</t>
  </si>
  <si>
    <t>用电户数/户</t>
  </si>
  <si>
    <t>2013.1-2013.12</t>
  </si>
  <si>
    <t>竣工</t>
  </si>
  <si>
    <t>附表一</t>
  </si>
  <si>
    <t>附表二</t>
  </si>
  <si>
    <t>附表三</t>
  </si>
  <si>
    <t>附表四</t>
  </si>
  <si>
    <t>附表五</t>
  </si>
</sst>
</file>

<file path=xl/styles.xml><?xml version="1.0" encoding="utf-8"?>
<styleSheet xmlns="http://schemas.openxmlformats.org/spreadsheetml/2006/main">
  <numFmts count="4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&quot;$&quot;* #,##0_);_(&quot;$&quot;* \(#,##0\);_(&quot;$&quot;* &quot;-&quot;??_);_(@_)"/>
    <numFmt numFmtId="185" formatCode="mmm\ dd\,\ yy"/>
    <numFmt numFmtId="186" formatCode="_(&quot;$&quot;* #,##0.0_);_(&quot;$&quot;* \(#,##0.0\);_(&quot;$&quot;* &quot;-&quot;??_);_(@_)"/>
    <numFmt numFmtId="187" formatCode="mm/dd/yy_)"/>
    <numFmt numFmtId="188" formatCode="0_ "/>
    <numFmt numFmtId="189" formatCode="0.00_ "/>
    <numFmt numFmtId="190" formatCode="0_);[Red]\(0\)"/>
    <numFmt numFmtId="191" formatCode="0.00_);[Red]\(0.00\)"/>
    <numFmt numFmtId="192" formatCode="0.0000_);[Red]\(0.0000\)"/>
    <numFmt numFmtId="193" formatCode="0.000_ "/>
    <numFmt numFmtId="194" formatCode="0.000_);[Red]\(0.000\)"/>
    <numFmt numFmtId="195" formatCode="0.0_ "/>
    <numFmt numFmtId="196" formatCode="0.0_);[Red]\(0.0\)"/>
    <numFmt numFmtId="197" formatCode="#,##0_ "/>
    <numFmt numFmtId="198" formatCode="0;_᠀"/>
    <numFmt numFmtId="199" formatCode="0;_搀"/>
    <numFmt numFmtId="200" formatCode="0;_䠀"/>
    <numFmt numFmtId="201" formatCode="0;_℀"/>
    <numFmt numFmtId="202" formatCode="0;_ࠀ"/>
    <numFmt numFmtId="203" formatCode="0;_切"/>
    <numFmt numFmtId="204" formatCode="0;_ÿ"/>
    <numFmt numFmtId="205" formatCode="0;_샿"/>
    <numFmt numFmtId="206" formatCode="0.0000_ "/>
  </numFmts>
  <fonts count="29">
    <font>
      <sz val="12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바탕체"/>
      <family val="3"/>
    </font>
    <font>
      <sz val="10"/>
      <name val="Times New Roman"/>
      <family val="1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b/>
      <sz val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top"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>
      <alignment/>
      <protection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2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0" borderId="0">
      <alignment/>
      <protection/>
    </xf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4" fillId="0" borderId="0">
      <alignment/>
      <protection/>
    </xf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 vertical="center" wrapText="1"/>
    </xf>
    <xf numFmtId="0" fontId="1" fillId="0" borderId="10" xfId="52" applyFont="1" applyFill="1" applyBorder="1" applyAlignment="1">
      <alignment horizontal="center" vertical="center"/>
      <protection/>
    </xf>
    <xf numFmtId="188" fontId="1" fillId="0" borderId="10" xfId="52" applyNumberFormat="1" applyFont="1" applyFill="1" applyBorder="1" applyAlignment="1">
      <alignment horizontal="center" vertical="center" wrapText="1"/>
      <protection/>
    </xf>
    <xf numFmtId="189" fontId="1" fillId="0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90" fontId="1" fillId="0" borderId="10" xfId="54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190" fontId="0" fillId="0" borderId="10" xfId="53" applyNumberFormat="1" applyFont="1" applyFill="1" applyBorder="1" applyAlignment="1">
      <alignment horizontal="center" vertical="center" shrinkToFit="1"/>
      <protection/>
    </xf>
    <xf numFmtId="190" fontId="1" fillId="0" borderId="10" xfId="0" applyNumberFormat="1" applyFont="1" applyFill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 wrapText="1"/>
    </xf>
    <xf numFmtId="189" fontId="1" fillId="0" borderId="10" xfId="54" applyNumberFormat="1" applyFont="1" applyFill="1" applyBorder="1" applyAlignment="1">
      <alignment horizontal="center" vertical="center"/>
      <protection/>
    </xf>
    <xf numFmtId="189" fontId="1" fillId="0" borderId="10" xfId="0" applyNumberFormat="1" applyFont="1" applyFill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8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/>
    </xf>
    <xf numFmtId="0" fontId="28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9" fontId="0" fillId="0" borderId="11" xfId="0" applyNumberFormat="1" applyBorder="1" applyAlignment="1">
      <alignment horizontal="center" vertical="center" wrapText="1"/>
    </xf>
    <xf numFmtId="189" fontId="0" fillId="0" borderId="12" xfId="0" applyNumberFormat="1" applyBorder="1" applyAlignment="1">
      <alignment horizontal="center" vertical="center" wrapText="1"/>
    </xf>
    <xf numFmtId="189" fontId="0" fillId="0" borderId="13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81">
    <cellStyle name="Normal" xfId="0"/>
    <cellStyle name="_16-20-2011年房建计划初稿1" xfId="15"/>
    <cellStyle name="_2010年前期项目(31)" xfId="16"/>
    <cellStyle name="_2011年基本建设计划" xfId="17"/>
    <cellStyle name="_ET_STYLE_NoName_00_" xfId="18"/>
    <cellStyle name="_发电公司2011年基建投资计划表格新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40% - 强调文字颜色 1" xfId="26"/>
    <cellStyle name="40% - 强调文字颜色 2" xfId="27"/>
    <cellStyle name="40% - 强调文字颜色 3" xfId="28"/>
    <cellStyle name="40% - 强调文字颜色 4" xfId="29"/>
    <cellStyle name="40% - 强调文字颜色 5" xfId="30"/>
    <cellStyle name="40% - 强调文字颜色 6" xfId="31"/>
    <cellStyle name="60% - 强调文字颜色 1" xfId="32"/>
    <cellStyle name="60% - 强调文字颜色 2" xfId="33"/>
    <cellStyle name="60% - 强调文字颜色 3" xfId="34"/>
    <cellStyle name="60% - 强调文字颜色 4" xfId="35"/>
    <cellStyle name="60% - 强调文字颜色 5" xfId="36"/>
    <cellStyle name="60% - 强调文字颜色 6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榆林2010年上报基建计划" xfId="45"/>
    <cellStyle name="常规 2" xfId="46"/>
    <cellStyle name="常规 2 2" xfId="47"/>
    <cellStyle name="常规 2_2.5-计量" xfId="48"/>
    <cellStyle name="常规 3 2" xfId="49"/>
    <cellStyle name="常规 3_镇坪2013工程计划上报资料一" xfId="50"/>
    <cellStyle name="常规 5 2" xfId="51"/>
    <cellStyle name="常规_各县附表模板" xfId="52"/>
    <cellStyle name="常规_配网决算统计表" xfId="53"/>
    <cellStyle name="常规_配网决算统计表_Sheet3" xfId="54"/>
    <cellStyle name="Hyperlink" xfId="55"/>
    <cellStyle name="好" xfId="56"/>
    <cellStyle name="好_榆林2010年上报基建计划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콤마 [0]_BOILER-CO1" xfId="66"/>
    <cellStyle name="콤마_BOILER-CO1" xfId="67"/>
    <cellStyle name="통화 [0]_BOILER-CO1" xfId="68"/>
    <cellStyle name="통화_BOILER-CO1" xfId="69"/>
    <cellStyle name="표준_0N-HANDLING " xfId="70"/>
    <cellStyle name="霓付 [0]_97MBO" xfId="71"/>
    <cellStyle name="霓付_97MBO" xfId="72"/>
    <cellStyle name="烹拳 [0]_97MBO" xfId="73"/>
    <cellStyle name="烹拳_97MBO" xfId="74"/>
    <cellStyle name="普通_ 白土" xfId="75"/>
    <cellStyle name="千分位[0]_ 白土" xfId="76"/>
    <cellStyle name="千分位_ 白土" xfId="77"/>
    <cellStyle name="千位[0]_94-97" xfId="78"/>
    <cellStyle name="千位_94-97" xfId="79"/>
    <cellStyle name="Comma" xfId="80"/>
    <cellStyle name="Comma [0]" xfId="81"/>
    <cellStyle name="钎霖_laroux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适中" xfId="89"/>
    <cellStyle name="输出" xfId="90"/>
    <cellStyle name="输入" xfId="91"/>
    <cellStyle name="样式 1" xfId="92"/>
    <cellStyle name="Followed Hyperlink" xfId="93"/>
    <cellStyle name="注释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A1">
      <selection activeCell="E14" sqref="E14:E17"/>
    </sheetView>
  </sheetViews>
  <sheetFormatPr defaultColWidth="9.00390625" defaultRowHeight="14.25"/>
  <cols>
    <col min="1" max="1" width="4.875" style="1" customWidth="1"/>
    <col min="2" max="2" width="7.00390625" style="1" customWidth="1"/>
    <col min="3" max="3" width="6.75390625" style="1" customWidth="1"/>
    <col min="4" max="4" width="8.75390625" style="1" customWidth="1"/>
    <col min="5" max="5" width="9.00390625" style="1" customWidth="1"/>
    <col min="6" max="6" width="6.75390625" style="1" customWidth="1"/>
    <col min="7" max="7" width="5.625" style="1" customWidth="1"/>
    <col min="8" max="8" width="6.875" style="1" customWidth="1"/>
    <col min="9" max="9" width="7.25390625" style="1" customWidth="1"/>
    <col min="10" max="10" width="6.25390625" style="1" customWidth="1"/>
    <col min="11" max="11" width="5.50390625" style="1" customWidth="1"/>
    <col min="12" max="12" width="9.00390625" style="1" customWidth="1"/>
    <col min="13" max="13" width="5.625" style="1" customWidth="1"/>
    <col min="14" max="14" width="8.00390625" style="1" customWidth="1"/>
    <col min="15" max="15" width="7.75390625" style="1" customWidth="1"/>
    <col min="16" max="16" width="7.00390625" style="1" customWidth="1"/>
    <col min="17" max="17" width="8.25390625" style="1" customWidth="1"/>
    <col min="18" max="18" width="7.00390625" style="1" customWidth="1"/>
    <col min="19" max="19" width="7.125" style="1" customWidth="1"/>
    <col min="20" max="20" width="6.625" style="1" customWidth="1"/>
    <col min="21" max="21" width="27.50390625" style="1" customWidth="1"/>
    <col min="22" max="16384" width="9.00390625" style="1" customWidth="1"/>
  </cols>
  <sheetData>
    <row r="1" spans="1:21" ht="37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2" customFormat="1" ht="12">
      <c r="A2" s="36" t="s">
        <v>152</v>
      </c>
      <c r="B2" s="36"/>
      <c r="T2" s="36" t="s">
        <v>2</v>
      </c>
      <c r="U2" s="36"/>
    </row>
    <row r="3" spans="1:21" s="2" customFormat="1" ht="27" customHeight="1">
      <c r="A3" s="20" t="s">
        <v>3</v>
      </c>
      <c r="B3" s="20" t="s">
        <v>4</v>
      </c>
      <c r="C3" s="20" t="s">
        <v>5</v>
      </c>
      <c r="D3" s="20" t="s">
        <v>6</v>
      </c>
      <c r="E3" s="20" t="s">
        <v>7</v>
      </c>
      <c r="F3" s="33" t="s">
        <v>8</v>
      </c>
      <c r="G3" s="37"/>
      <c r="H3" s="37"/>
      <c r="I3" s="37"/>
      <c r="J3" s="37"/>
      <c r="K3" s="37"/>
      <c r="L3" s="37"/>
      <c r="M3" s="34"/>
      <c r="N3" s="20" t="s">
        <v>9</v>
      </c>
      <c r="O3" s="20" t="s">
        <v>10</v>
      </c>
      <c r="P3" s="20" t="s">
        <v>11</v>
      </c>
      <c r="Q3" s="20" t="s">
        <v>12</v>
      </c>
      <c r="R3" s="20" t="s">
        <v>13</v>
      </c>
      <c r="S3" s="33" t="s">
        <v>14</v>
      </c>
      <c r="T3" s="34"/>
      <c r="U3" s="20" t="s">
        <v>15</v>
      </c>
    </row>
    <row r="4" spans="1:21" s="2" customFormat="1" ht="27" customHeight="1">
      <c r="A4" s="21"/>
      <c r="B4" s="21"/>
      <c r="C4" s="21"/>
      <c r="D4" s="21"/>
      <c r="E4" s="21"/>
      <c r="F4" s="33" t="s">
        <v>16</v>
      </c>
      <c r="G4" s="34"/>
      <c r="H4" s="33" t="s">
        <v>17</v>
      </c>
      <c r="I4" s="34"/>
      <c r="J4" s="33" t="s">
        <v>18</v>
      </c>
      <c r="K4" s="34"/>
      <c r="L4" s="33" t="s">
        <v>19</v>
      </c>
      <c r="M4" s="34"/>
      <c r="N4" s="21"/>
      <c r="O4" s="21"/>
      <c r="P4" s="21"/>
      <c r="Q4" s="21"/>
      <c r="R4" s="21"/>
      <c r="S4" s="20" t="s">
        <v>20</v>
      </c>
      <c r="T4" s="20" t="s">
        <v>21</v>
      </c>
      <c r="U4" s="21"/>
    </row>
    <row r="5" spans="1:21" s="2" customFormat="1" ht="27" customHeight="1">
      <c r="A5" s="22"/>
      <c r="B5" s="22"/>
      <c r="C5" s="22"/>
      <c r="D5" s="22"/>
      <c r="E5" s="22"/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27</v>
      </c>
      <c r="N5" s="22"/>
      <c r="O5" s="22"/>
      <c r="P5" s="22"/>
      <c r="Q5" s="22"/>
      <c r="R5" s="22"/>
      <c r="S5" s="22"/>
      <c r="T5" s="22"/>
      <c r="U5" s="22"/>
    </row>
    <row r="6" spans="1:21" s="2" customFormat="1" ht="27" customHeight="1">
      <c r="A6" s="24" t="s">
        <v>29</v>
      </c>
      <c r="B6" s="25"/>
      <c r="C6" s="25"/>
      <c r="D6" s="26"/>
      <c r="E6" s="20">
        <f>SUM(E10+E26)</f>
        <v>3</v>
      </c>
      <c r="F6" s="20">
        <f>SUM(F10+F26)</f>
        <v>13.15</v>
      </c>
      <c r="G6" s="20">
        <f aca="true" t="shared" si="0" ref="G6:M6">SUM(G10+G26)</f>
        <v>2</v>
      </c>
      <c r="H6" s="23">
        <f t="shared" si="0"/>
        <v>11</v>
      </c>
      <c r="I6" s="20"/>
      <c r="J6" s="20"/>
      <c r="K6" s="20">
        <f t="shared" si="0"/>
        <v>1</v>
      </c>
      <c r="L6" s="20"/>
      <c r="M6" s="20">
        <f t="shared" si="0"/>
        <v>2</v>
      </c>
      <c r="N6" s="20"/>
      <c r="O6" s="23">
        <f>SUM(O10+O26)</f>
        <v>592</v>
      </c>
      <c r="P6" s="3"/>
      <c r="Q6" s="4">
        <f>SUM(Q10+Q26)</f>
        <v>592</v>
      </c>
      <c r="R6" s="20"/>
      <c r="S6" s="23">
        <f>SUM(S10+S26)</f>
        <v>13.15</v>
      </c>
      <c r="T6" s="23">
        <f>SUM(T10+T26)</f>
        <v>11</v>
      </c>
      <c r="U6" s="23"/>
    </row>
    <row r="7" spans="1:21" s="2" customFormat="1" ht="27" customHeight="1">
      <c r="A7" s="27"/>
      <c r="B7" s="28"/>
      <c r="C7" s="28"/>
      <c r="D7" s="29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3" t="s">
        <v>1</v>
      </c>
      <c r="Q7" s="4">
        <f>SUM(Q11+Q27)</f>
        <v>174.4</v>
      </c>
      <c r="R7" s="21"/>
      <c r="S7" s="21"/>
      <c r="T7" s="21"/>
      <c r="U7" s="21"/>
    </row>
    <row r="8" spans="1:21" s="2" customFormat="1" ht="27" customHeight="1">
      <c r="A8" s="27"/>
      <c r="B8" s="28"/>
      <c r="C8" s="28"/>
      <c r="D8" s="29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3" t="s">
        <v>30</v>
      </c>
      <c r="Q8" s="4">
        <f>SUM(Q12+Q28)</f>
        <v>417.6</v>
      </c>
      <c r="R8" s="21"/>
      <c r="S8" s="21"/>
      <c r="T8" s="21"/>
      <c r="U8" s="21"/>
    </row>
    <row r="9" spans="1:21" s="2" customFormat="1" ht="27" customHeight="1">
      <c r="A9" s="30"/>
      <c r="B9" s="31"/>
      <c r="C9" s="31"/>
      <c r="D9" s="3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3" t="s">
        <v>19</v>
      </c>
      <c r="Q9" s="4">
        <f>SUM(Q13+Q29)</f>
        <v>0</v>
      </c>
      <c r="R9" s="22"/>
      <c r="S9" s="22"/>
      <c r="T9" s="22"/>
      <c r="U9" s="22"/>
    </row>
    <row r="10" spans="1:21" s="2" customFormat="1" ht="27" customHeight="1">
      <c r="A10" s="24" t="s">
        <v>31</v>
      </c>
      <c r="B10" s="25"/>
      <c r="C10" s="25"/>
      <c r="D10" s="26"/>
      <c r="E10" s="20">
        <v>2</v>
      </c>
      <c r="F10" s="20">
        <f>SUM(F14)</f>
        <v>13.15</v>
      </c>
      <c r="G10" s="20">
        <f aca="true" t="shared" si="1" ref="G10:M10">SUM(G14)</f>
        <v>2</v>
      </c>
      <c r="H10" s="23">
        <f t="shared" si="1"/>
        <v>0</v>
      </c>
      <c r="I10" s="20"/>
      <c r="J10" s="20"/>
      <c r="K10" s="20">
        <f t="shared" si="1"/>
        <v>1</v>
      </c>
      <c r="L10" s="20"/>
      <c r="M10" s="20">
        <f t="shared" si="1"/>
        <v>2</v>
      </c>
      <c r="N10" s="20"/>
      <c r="O10" s="23">
        <f>SUM(O14)</f>
        <v>70</v>
      </c>
      <c r="P10" s="3"/>
      <c r="Q10" s="4">
        <f>SUM(Q14)</f>
        <v>70</v>
      </c>
      <c r="R10" s="20"/>
      <c r="S10" s="23">
        <f>SUM(S14)</f>
        <v>13.15</v>
      </c>
      <c r="T10" s="23"/>
      <c r="U10" s="23"/>
    </row>
    <row r="11" spans="1:21" s="2" customFormat="1" ht="27" customHeight="1">
      <c r="A11" s="27"/>
      <c r="B11" s="28"/>
      <c r="C11" s="28"/>
      <c r="D11" s="29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3" t="s">
        <v>32</v>
      </c>
      <c r="Q11" s="4">
        <f>SUM(Q15)</f>
        <v>70</v>
      </c>
      <c r="R11" s="21"/>
      <c r="S11" s="21"/>
      <c r="T11" s="21"/>
      <c r="U11" s="21"/>
    </row>
    <row r="12" spans="1:21" s="2" customFormat="1" ht="27" customHeight="1">
      <c r="A12" s="27"/>
      <c r="B12" s="28"/>
      <c r="C12" s="28"/>
      <c r="D12" s="29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3" t="s">
        <v>30</v>
      </c>
      <c r="Q12" s="4">
        <f>SUM(Q16)</f>
        <v>0</v>
      </c>
      <c r="R12" s="21"/>
      <c r="S12" s="21"/>
      <c r="T12" s="21"/>
      <c r="U12" s="21"/>
    </row>
    <row r="13" spans="1:21" s="2" customFormat="1" ht="27" customHeight="1">
      <c r="A13" s="30"/>
      <c r="B13" s="31"/>
      <c r="C13" s="31"/>
      <c r="D13" s="3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3" t="s">
        <v>19</v>
      </c>
      <c r="Q13" s="4">
        <f>SUM(Q17)</f>
        <v>0</v>
      </c>
      <c r="R13" s="22"/>
      <c r="S13" s="22"/>
      <c r="T13" s="22"/>
      <c r="U13" s="22"/>
    </row>
    <row r="14" spans="1:21" s="2" customFormat="1" ht="27" customHeight="1">
      <c r="A14" s="24" t="s">
        <v>33</v>
      </c>
      <c r="B14" s="25"/>
      <c r="C14" s="25"/>
      <c r="D14" s="26"/>
      <c r="E14" s="20"/>
      <c r="F14" s="20">
        <f>SUM(F18:F25)</f>
        <v>13.15</v>
      </c>
      <c r="G14" s="20">
        <f aca="true" t="shared" si="2" ref="G14:M14">SUM(G18:G25)</f>
        <v>2</v>
      </c>
      <c r="H14" s="23">
        <f t="shared" si="2"/>
        <v>0</v>
      </c>
      <c r="I14" s="20"/>
      <c r="J14" s="20"/>
      <c r="K14" s="20">
        <f t="shared" si="2"/>
        <v>1</v>
      </c>
      <c r="L14" s="20"/>
      <c r="M14" s="20">
        <f t="shared" si="2"/>
        <v>2</v>
      </c>
      <c r="N14" s="20"/>
      <c r="O14" s="23">
        <f>SUM(O18:O25)</f>
        <v>70</v>
      </c>
      <c r="P14" s="3"/>
      <c r="Q14" s="4">
        <f>SUM(Q15:Q17)</f>
        <v>70</v>
      </c>
      <c r="R14" s="20"/>
      <c r="S14" s="23">
        <f>SUM(S18:S25)</f>
        <v>13.15</v>
      </c>
      <c r="T14" s="23"/>
      <c r="U14" s="23"/>
    </row>
    <row r="15" spans="1:21" s="2" customFormat="1" ht="27" customHeight="1">
      <c r="A15" s="27"/>
      <c r="B15" s="28"/>
      <c r="C15" s="28"/>
      <c r="D15" s="29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3" t="s">
        <v>32</v>
      </c>
      <c r="Q15" s="4">
        <v>70</v>
      </c>
      <c r="R15" s="21"/>
      <c r="S15" s="21"/>
      <c r="T15" s="21"/>
      <c r="U15" s="21"/>
    </row>
    <row r="16" spans="1:21" s="2" customFormat="1" ht="27" customHeight="1">
      <c r="A16" s="27"/>
      <c r="B16" s="28"/>
      <c r="C16" s="28"/>
      <c r="D16" s="29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3" t="s">
        <v>30</v>
      </c>
      <c r="Q16" s="4">
        <v>0</v>
      </c>
      <c r="R16" s="21"/>
      <c r="S16" s="21"/>
      <c r="T16" s="21"/>
      <c r="U16" s="21"/>
    </row>
    <row r="17" spans="1:21" s="2" customFormat="1" ht="27" customHeight="1">
      <c r="A17" s="30"/>
      <c r="B17" s="31"/>
      <c r="C17" s="31"/>
      <c r="D17" s="3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3" t="s">
        <v>19</v>
      </c>
      <c r="Q17" s="4">
        <v>0</v>
      </c>
      <c r="R17" s="22"/>
      <c r="S17" s="22"/>
      <c r="T17" s="22"/>
      <c r="U17" s="22"/>
    </row>
    <row r="18" spans="1:21" s="2" customFormat="1" ht="27" customHeight="1">
      <c r="A18" s="20">
        <v>1</v>
      </c>
      <c r="B18" s="20" t="s">
        <v>34</v>
      </c>
      <c r="C18" s="20" t="s">
        <v>35</v>
      </c>
      <c r="D18" s="20" t="s">
        <v>36</v>
      </c>
      <c r="E18" s="20" t="s">
        <v>37</v>
      </c>
      <c r="F18" s="20">
        <v>10</v>
      </c>
      <c r="G18" s="20">
        <v>1</v>
      </c>
      <c r="H18" s="23"/>
      <c r="I18" s="20"/>
      <c r="J18" s="20"/>
      <c r="K18" s="20"/>
      <c r="L18" s="20" t="s">
        <v>38</v>
      </c>
      <c r="M18" s="20">
        <v>1</v>
      </c>
      <c r="N18" s="20" t="s">
        <v>39</v>
      </c>
      <c r="O18" s="23">
        <v>40</v>
      </c>
      <c r="P18" s="3"/>
      <c r="Q18" s="4">
        <f>SUM(Q19:Q21)</f>
        <v>40</v>
      </c>
      <c r="R18" s="20" t="s">
        <v>40</v>
      </c>
      <c r="S18" s="23">
        <v>10</v>
      </c>
      <c r="T18" s="23"/>
      <c r="U18" s="23" t="s">
        <v>41</v>
      </c>
    </row>
    <row r="19" spans="1:21" s="2" customFormat="1" ht="27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3" t="s">
        <v>32</v>
      </c>
      <c r="Q19" s="4">
        <v>40</v>
      </c>
      <c r="R19" s="21"/>
      <c r="S19" s="21"/>
      <c r="T19" s="21"/>
      <c r="U19" s="21"/>
    </row>
    <row r="20" spans="1:21" s="2" customFormat="1" ht="27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3" t="s">
        <v>30</v>
      </c>
      <c r="Q20" s="4">
        <v>0</v>
      </c>
      <c r="R20" s="21"/>
      <c r="S20" s="21"/>
      <c r="T20" s="21"/>
      <c r="U20" s="21"/>
    </row>
    <row r="21" spans="1:21" s="2" customFormat="1" ht="27" customHeight="1">
      <c r="A21" s="22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3" t="s">
        <v>19</v>
      </c>
      <c r="Q21" s="4">
        <v>0</v>
      </c>
      <c r="R21" s="22"/>
      <c r="S21" s="22"/>
      <c r="T21" s="22"/>
      <c r="U21" s="22"/>
    </row>
    <row r="22" spans="1:21" s="2" customFormat="1" ht="27" customHeight="1">
      <c r="A22" s="20">
        <v>2</v>
      </c>
      <c r="B22" s="21"/>
      <c r="C22" s="20" t="s">
        <v>35</v>
      </c>
      <c r="D22" s="20" t="s">
        <v>42</v>
      </c>
      <c r="E22" s="20" t="s">
        <v>37</v>
      </c>
      <c r="F22" s="20">
        <v>3.15</v>
      </c>
      <c r="G22" s="20">
        <v>1</v>
      </c>
      <c r="H22" s="23"/>
      <c r="I22" s="20"/>
      <c r="J22" s="20" t="s">
        <v>43</v>
      </c>
      <c r="K22" s="20">
        <v>1</v>
      </c>
      <c r="L22" s="20" t="s">
        <v>44</v>
      </c>
      <c r="M22" s="20">
        <v>1</v>
      </c>
      <c r="N22" s="20" t="s">
        <v>39</v>
      </c>
      <c r="O22" s="23">
        <v>30</v>
      </c>
      <c r="P22" s="3"/>
      <c r="Q22" s="4">
        <f>SUM(Q23:Q25)</f>
        <v>30</v>
      </c>
      <c r="R22" s="20" t="s">
        <v>40</v>
      </c>
      <c r="S22" s="23">
        <v>3.15</v>
      </c>
      <c r="T22" s="23"/>
      <c r="U22" s="23" t="s">
        <v>45</v>
      </c>
    </row>
    <row r="23" spans="1:21" s="2" customFormat="1" ht="27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3" t="s">
        <v>32</v>
      </c>
      <c r="Q23" s="4">
        <v>30</v>
      </c>
      <c r="R23" s="21"/>
      <c r="S23" s="21"/>
      <c r="T23" s="21"/>
      <c r="U23" s="21"/>
    </row>
    <row r="24" spans="1:21" s="2" customFormat="1" ht="27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3" t="s">
        <v>30</v>
      </c>
      <c r="Q24" s="4">
        <v>0</v>
      </c>
      <c r="R24" s="21"/>
      <c r="S24" s="21"/>
      <c r="T24" s="21"/>
      <c r="U24" s="21"/>
    </row>
    <row r="25" spans="1:21" s="2" customFormat="1" ht="27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3" t="s">
        <v>19</v>
      </c>
      <c r="Q25" s="4">
        <v>0</v>
      </c>
      <c r="R25" s="22"/>
      <c r="S25" s="22"/>
      <c r="T25" s="22"/>
      <c r="U25" s="22"/>
    </row>
    <row r="26" spans="1:21" s="2" customFormat="1" ht="27" customHeight="1">
      <c r="A26" s="24" t="s">
        <v>46</v>
      </c>
      <c r="B26" s="25"/>
      <c r="C26" s="25"/>
      <c r="D26" s="26"/>
      <c r="E26" s="20">
        <v>1</v>
      </c>
      <c r="F26" s="20"/>
      <c r="G26" s="20"/>
      <c r="H26" s="23">
        <f>SUM(H30)</f>
        <v>11</v>
      </c>
      <c r="I26" s="20"/>
      <c r="J26" s="20"/>
      <c r="K26" s="20"/>
      <c r="L26" s="20"/>
      <c r="M26" s="20"/>
      <c r="N26" s="20"/>
      <c r="O26" s="23">
        <f>SUM(O30)</f>
        <v>522</v>
      </c>
      <c r="P26" s="3"/>
      <c r="Q26" s="4">
        <f>SUM(Q30)</f>
        <v>522</v>
      </c>
      <c r="R26" s="20"/>
      <c r="S26" s="23"/>
      <c r="T26" s="23">
        <f>SUM(T30)</f>
        <v>11</v>
      </c>
      <c r="U26" s="23"/>
    </row>
    <row r="27" spans="1:21" s="2" customFormat="1" ht="27" customHeight="1">
      <c r="A27" s="27"/>
      <c r="B27" s="28"/>
      <c r="C27" s="28"/>
      <c r="D27" s="29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3" t="s">
        <v>32</v>
      </c>
      <c r="Q27" s="4">
        <f>SUM(Q31)</f>
        <v>104.4</v>
      </c>
      <c r="R27" s="21"/>
      <c r="S27" s="21"/>
      <c r="T27" s="21"/>
      <c r="U27" s="21"/>
    </row>
    <row r="28" spans="1:21" s="2" customFormat="1" ht="27" customHeight="1">
      <c r="A28" s="27"/>
      <c r="B28" s="28"/>
      <c r="C28" s="28"/>
      <c r="D28" s="29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3" t="s">
        <v>30</v>
      </c>
      <c r="Q28" s="4">
        <f>SUM(Q32)</f>
        <v>417.6</v>
      </c>
      <c r="R28" s="21"/>
      <c r="S28" s="21"/>
      <c r="T28" s="21"/>
      <c r="U28" s="21"/>
    </row>
    <row r="29" spans="1:21" s="2" customFormat="1" ht="27" customHeight="1">
      <c r="A29" s="30"/>
      <c r="B29" s="31"/>
      <c r="C29" s="31"/>
      <c r="D29" s="3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3" t="s">
        <v>19</v>
      </c>
      <c r="Q29" s="4">
        <f>SUM(Q33)</f>
        <v>0</v>
      </c>
      <c r="R29" s="22"/>
      <c r="S29" s="22"/>
      <c r="T29" s="22"/>
      <c r="U29" s="22"/>
    </row>
    <row r="30" spans="1:21" s="2" customFormat="1" ht="27" customHeight="1">
      <c r="A30" s="20">
        <v>3</v>
      </c>
      <c r="B30" s="20" t="s">
        <v>34</v>
      </c>
      <c r="C30" s="20" t="s">
        <v>35</v>
      </c>
      <c r="D30" s="20" t="s">
        <v>47</v>
      </c>
      <c r="E30" s="20" t="s">
        <v>37</v>
      </c>
      <c r="F30" s="20"/>
      <c r="G30" s="20"/>
      <c r="H30" s="23">
        <v>11</v>
      </c>
      <c r="I30" s="20" t="s">
        <v>48</v>
      </c>
      <c r="J30" s="20"/>
      <c r="K30" s="20"/>
      <c r="L30" s="20"/>
      <c r="M30" s="20"/>
      <c r="N30" s="20" t="s">
        <v>39</v>
      </c>
      <c r="O30" s="23">
        <v>522</v>
      </c>
      <c r="P30" s="3"/>
      <c r="Q30" s="4">
        <f>SUM(Q31:Q33)</f>
        <v>522</v>
      </c>
      <c r="R30" s="20" t="s">
        <v>40</v>
      </c>
      <c r="S30" s="23"/>
      <c r="T30" s="23">
        <v>11</v>
      </c>
      <c r="U30" s="23" t="s">
        <v>49</v>
      </c>
    </row>
    <row r="31" spans="1:21" s="2" customFormat="1" ht="27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3" t="s">
        <v>32</v>
      </c>
      <c r="Q31" s="4">
        <v>104.4</v>
      </c>
      <c r="R31" s="21"/>
      <c r="S31" s="21"/>
      <c r="T31" s="21"/>
      <c r="U31" s="21"/>
    </row>
    <row r="32" spans="1:21" s="2" customFormat="1" ht="27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3" t="s">
        <v>30</v>
      </c>
      <c r="Q32" s="4">
        <v>417.6</v>
      </c>
      <c r="R32" s="21"/>
      <c r="S32" s="21"/>
      <c r="T32" s="21"/>
      <c r="U32" s="21"/>
    </row>
    <row r="33" spans="1:21" s="2" customFormat="1" ht="27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3" t="s">
        <v>19</v>
      </c>
      <c r="Q33" s="4">
        <v>0</v>
      </c>
      <c r="R33" s="22"/>
      <c r="S33" s="22"/>
      <c r="T33" s="22"/>
      <c r="U33" s="22"/>
    </row>
    <row r="34" s="2" customFormat="1" ht="12"/>
  </sheetData>
  <mergeCells count="142">
    <mergeCell ref="A2:B2"/>
    <mergeCell ref="A1:U1"/>
    <mergeCell ref="T2:U2"/>
    <mergeCell ref="A3:A5"/>
    <mergeCell ref="B3:B5"/>
    <mergeCell ref="C3:C5"/>
    <mergeCell ref="D3:D5"/>
    <mergeCell ref="E3:E5"/>
    <mergeCell ref="F3:M3"/>
    <mergeCell ref="F4:G4"/>
    <mergeCell ref="H4:I4"/>
    <mergeCell ref="S4:S5"/>
    <mergeCell ref="T4:T5"/>
    <mergeCell ref="J4:K4"/>
    <mergeCell ref="L4:M4"/>
    <mergeCell ref="N3:N5"/>
    <mergeCell ref="O3:O5"/>
    <mergeCell ref="U3:U5"/>
    <mergeCell ref="E6:E9"/>
    <mergeCell ref="F6:F9"/>
    <mergeCell ref="G6:G9"/>
    <mergeCell ref="H6:H9"/>
    <mergeCell ref="I6:I9"/>
    <mergeCell ref="P3:P5"/>
    <mergeCell ref="Q3:Q5"/>
    <mergeCell ref="R3:R5"/>
    <mergeCell ref="S3:T3"/>
    <mergeCell ref="J6:J9"/>
    <mergeCell ref="K6:K9"/>
    <mergeCell ref="L6:L9"/>
    <mergeCell ref="M6:M9"/>
    <mergeCell ref="A14:D17"/>
    <mergeCell ref="E10:E13"/>
    <mergeCell ref="F10:F13"/>
    <mergeCell ref="G10:G13"/>
    <mergeCell ref="T6:T9"/>
    <mergeCell ref="U6:U9"/>
    <mergeCell ref="A6:D9"/>
    <mergeCell ref="A10:D13"/>
    <mergeCell ref="H10:H13"/>
    <mergeCell ref="I10:I13"/>
    <mergeCell ref="N6:N9"/>
    <mergeCell ref="O6:O9"/>
    <mergeCell ref="R6:R9"/>
    <mergeCell ref="S6:S9"/>
    <mergeCell ref="A18:A21"/>
    <mergeCell ref="A22:A25"/>
    <mergeCell ref="A30:A33"/>
    <mergeCell ref="A26:D29"/>
    <mergeCell ref="B30:B33"/>
    <mergeCell ref="C30:C33"/>
    <mergeCell ref="D30:D33"/>
    <mergeCell ref="B18:B25"/>
    <mergeCell ref="C18:C21"/>
    <mergeCell ref="C22:C25"/>
    <mergeCell ref="D18:D21"/>
    <mergeCell ref="D22:D25"/>
    <mergeCell ref="J10:J13"/>
    <mergeCell ref="K10:K13"/>
    <mergeCell ref="E18:E21"/>
    <mergeCell ref="F14:F17"/>
    <mergeCell ref="G14:G17"/>
    <mergeCell ref="H14:H17"/>
    <mergeCell ref="I14:I17"/>
    <mergeCell ref="J14:J17"/>
    <mergeCell ref="L10:L13"/>
    <mergeCell ref="M10:M13"/>
    <mergeCell ref="N10:N13"/>
    <mergeCell ref="O10:O13"/>
    <mergeCell ref="K14:K17"/>
    <mergeCell ref="L14:L17"/>
    <mergeCell ref="M14:M17"/>
    <mergeCell ref="N14:N17"/>
    <mergeCell ref="O14:O17"/>
    <mergeCell ref="F18:F21"/>
    <mergeCell ref="G18:G21"/>
    <mergeCell ref="H18:H21"/>
    <mergeCell ref="I18:I21"/>
    <mergeCell ref="J18:J21"/>
    <mergeCell ref="K18:K21"/>
    <mergeCell ref="L18:L21"/>
    <mergeCell ref="M18:M21"/>
    <mergeCell ref="N18:N21"/>
    <mergeCell ref="O18:O21"/>
    <mergeCell ref="E22:E25"/>
    <mergeCell ref="F22:F25"/>
    <mergeCell ref="G22:G25"/>
    <mergeCell ref="H22:H25"/>
    <mergeCell ref="I22:I25"/>
    <mergeCell ref="J22:J25"/>
    <mergeCell ref="K22:K25"/>
    <mergeCell ref="L22:L25"/>
    <mergeCell ref="E26:E29"/>
    <mergeCell ref="F26:F29"/>
    <mergeCell ref="G26:G29"/>
    <mergeCell ref="H26:H29"/>
    <mergeCell ref="N26:N29"/>
    <mergeCell ref="O26:O29"/>
    <mergeCell ref="M22:M25"/>
    <mergeCell ref="N22:N25"/>
    <mergeCell ref="O22:O25"/>
    <mergeCell ref="H30:H33"/>
    <mergeCell ref="L26:L29"/>
    <mergeCell ref="M26:M29"/>
    <mergeCell ref="I26:I29"/>
    <mergeCell ref="J26:J29"/>
    <mergeCell ref="K26:K29"/>
    <mergeCell ref="M30:M33"/>
    <mergeCell ref="N30:N33"/>
    <mergeCell ref="O30:O33"/>
    <mergeCell ref="E14:E17"/>
    <mergeCell ref="I30:I33"/>
    <mergeCell ref="J30:J33"/>
    <mergeCell ref="K30:K33"/>
    <mergeCell ref="L30:L33"/>
    <mergeCell ref="E30:E33"/>
    <mergeCell ref="F30:F33"/>
    <mergeCell ref="G30:G33"/>
    <mergeCell ref="R10:R13"/>
    <mergeCell ref="S10:S13"/>
    <mergeCell ref="T10:T13"/>
    <mergeCell ref="U10:U13"/>
    <mergeCell ref="R14:R17"/>
    <mergeCell ref="S14:S17"/>
    <mergeCell ref="T14:T17"/>
    <mergeCell ref="U14:U17"/>
    <mergeCell ref="R18:R21"/>
    <mergeCell ref="S18:S21"/>
    <mergeCell ref="T18:T21"/>
    <mergeCell ref="U18:U21"/>
    <mergeCell ref="R22:R25"/>
    <mergeCell ref="S22:S25"/>
    <mergeCell ref="T22:T25"/>
    <mergeCell ref="U22:U25"/>
    <mergeCell ref="R26:R29"/>
    <mergeCell ref="S26:S29"/>
    <mergeCell ref="T26:T29"/>
    <mergeCell ref="U26:U29"/>
    <mergeCell ref="R30:R33"/>
    <mergeCell ref="S30:S33"/>
    <mergeCell ref="T30:T33"/>
    <mergeCell ref="U30:U3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D12" sqref="D12"/>
    </sheetView>
  </sheetViews>
  <sheetFormatPr defaultColWidth="9.00390625" defaultRowHeight="14.25"/>
  <cols>
    <col min="1" max="1" width="6.125" style="1" customWidth="1"/>
    <col min="2" max="2" width="9.00390625" style="1" customWidth="1"/>
    <col min="3" max="3" width="11.375" style="1" customWidth="1"/>
    <col min="4" max="4" width="29.00390625" style="1" customWidth="1"/>
    <col min="5" max="5" width="16.75390625" style="1" customWidth="1"/>
    <col min="6" max="6" width="17.50390625" style="1" customWidth="1"/>
    <col min="7" max="7" width="30.75390625" style="1" customWidth="1"/>
    <col min="8" max="16384" width="9.00390625" style="1" customWidth="1"/>
  </cols>
  <sheetData>
    <row r="1" spans="1:9" ht="40.5" customHeight="1">
      <c r="A1" s="35" t="s">
        <v>69</v>
      </c>
      <c r="B1" s="35"/>
      <c r="C1" s="35"/>
      <c r="D1" s="35"/>
      <c r="E1" s="35"/>
      <c r="F1" s="35"/>
      <c r="G1" s="35"/>
      <c r="H1" s="35"/>
      <c r="I1" s="35"/>
    </row>
    <row r="2" spans="1:2" ht="14.25">
      <c r="A2" s="57" t="s">
        <v>153</v>
      </c>
      <c r="B2" s="57"/>
    </row>
    <row r="3" spans="1:9" ht="28.5" customHeight="1">
      <c r="A3" s="44" t="s">
        <v>50</v>
      </c>
      <c r="B3" s="44" t="s">
        <v>70</v>
      </c>
      <c r="C3" s="44" t="s">
        <v>71</v>
      </c>
      <c r="D3" s="44" t="s">
        <v>51</v>
      </c>
      <c r="E3" s="38" t="s">
        <v>72</v>
      </c>
      <c r="F3" s="39"/>
      <c r="G3" s="40"/>
      <c r="H3" s="44" t="s">
        <v>76</v>
      </c>
      <c r="I3" s="44" t="s">
        <v>77</v>
      </c>
    </row>
    <row r="4" spans="1:9" ht="48" customHeight="1">
      <c r="A4" s="45"/>
      <c r="B4" s="45"/>
      <c r="C4" s="45"/>
      <c r="D4" s="45"/>
      <c r="E4" s="11" t="s">
        <v>73</v>
      </c>
      <c r="F4" s="11" t="s">
        <v>74</v>
      </c>
      <c r="G4" s="11" t="s">
        <v>75</v>
      </c>
      <c r="H4" s="45"/>
      <c r="I4" s="45"/>
    </row>
    <row r="5" spans="1:9" ht="42.75" customHeight="1">
      <c r="A5" s="38" t="s">
        <v>80</v>
      </c>
      <c r="B5" s="39"/>
      <c r="C5" s="40"/>
      <c r="D5" s="11"/>
      <c r="E5" s="11"/>
      <c r="F5" s="11"/>
      <c r="G5" s="11"/>
      <c r="H5" s="11">
        <f>SUM(H6+H7)</f>
        <v>30</v>
      </c>
      <c r="I5" s="11"/>
    </row>
    <row r="6" spans="1:9" ht="42.75" customHeight="1">
      <c r="A6" s="41" t="s">
        <v>78</v>
      </c>
      <c r="B6" s="42"/>
      <c r="C6" s="43"/>
      <c r="D6" s="11"/>
      <c r="E6" s="11"/>
      <c r="F6" s="11"/>
      <c r="G6" s="11"/>
      <c r="H6" s="11"/>
      <c r="I6" s="11"/>
    </row>
    <row r="7" spans="1:9" ht="42.75" customHeight="1">
      <c r="A7" s="41" t="s">
        <v>79</v>
      </c>
      <c r="B7" s="42"/>
      <c r="C7" s="43"/>
      <c r="D7" s="11"/>
      <c r="E7" s="11"/>
      <c r="F7" s="11"/>
      <c r="G7" s="11"/>
      <c r="H7" s="11">
        <f>SUM(H8)</f>
        <v>30</v>
      </c>
      <c r="I7" s="11"/>
    </row>
    <row r="8" spans="1:9" ht="42.75" customHeight="1">
      <c r="A8" s="11">
        <v>1</v>
      </c>
      <c r="B8" s="11" t="s">
        <v>81</v>
      </c>
      <c r="C8" s="11" t="s">
        <v>82</v>
      </c>
      <c r="D8" s="11" t="s">
        <v>83</v>
      </c>
      <c r="E8" s="11" t="s">
        <v>84</v>
      </c>
      <c r="F8" s="11" t="s">
        <v>85</v>
      </c>
      <c r="G8" s="11" t="s">
        <v>86</v>
      </c>
      <c r="H8" s="11">
        <v>30</v>
      </c>
      <c r="I8" s="11"/>
    </row>
  </sheetData>
  <mergeCells count="12">
    <mergeCell ref="A3:A4"/>
    <mergeCell ref="A2:B2"/>
    <mergeCell ref="A5:C5"/>
    <mergeCell ref="A6:C6"/>
    <mergeCell ref="A7:C7"/>
    <mergeCell ref="A1:I1"/>
    <mergeCell ref="E3:G3"/>
    <mergeCell ref="H3:H4"/>
    <mergeCell ref="I3:I4"/>
    <mergeCell ref="D3:D4"/>
    <mergeCell ref="C3:C4"/>
    <mergeCell ref="B3:B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"/>
  <sheetViews>
    <sheetView workbookViewId="0" topLeftCell="A1">
      <selection activeCell="A2" sqref="A2:B2"/>
    </sheetView>
  </sheetViews>
  <sheetFormatPr defaultColWidth="9.00390625" defaultRowHeight="14.25"/>
  <cols>
    <col min="1" max="1" width="5.00390625" style="1" customWidth="1"/>
    <col min="2" max="2" width="6.875" style="1" customWidth="1"/>
    <col min="3" max="3" width="8.125" style="1" customWidth="1"/>
    <col min="4" max="4" width="23.50390625" style="1" customWidth="1"/>
    <col min="5" max="6" width="9.00390625" style="1" customWidth="1"/>
    <col min="7" max="7" width="9.125" style="1" customWidth="1"/>
    <col min="8" max="9" width="9.00390625" style="1" customWidth="1"/>
    <col min="10" max="10" width="7.125" style="1" customWidth="1"/>
    <col min="11" max="13" width="9.00390625" style="1" customWidth="1"/>
    <col min="14" max="14" width="6.625" style="1" customWidth="1"/>
    <col min="15" max="15" width="9.00390625" style="1" customWidth="1"/>
    <col min="16" max="16" width="8.625" style="1" customWidth="1"/>
    <col min="17" max="18" width="9.00390625" style="1" customWidth="1"/>
    <col min="19" max="19" width="25.25390625" style="1" customWidth="1"/>
    <col min="20" max="16384" width="9.00390625" style="1" customWidth="1"/>
  </cols>
  <sheetData>
    <row r="1" spans="1:19" ht="39.75" customHeight="1">
      <c r="A1" s="35" t="s">
        <v>87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2" ht="14.25">
      <c r="A2" s="57" t="s">
        <v>154</v>
      </c>
      <c r="B2" s="57"/>
    </row>
    <row r="3" spans="1:19" ht="24.75" customHeight="1">
      <c r="A3" s="44" t="s">
        <v>88</v>
      </c>
      <c r="B3" s="44" t="s">
        <v>89</v>
      </c>
      <c r="C3" s="44" t="s">
        <v>90</v>
      </c>
      <c r="D3" s="44" t="s">
        <v>91</v>
      </c>
      <c r="E3" s="44" t="s">
        <v>92</v>
      </c>
      <c r="F3" s="38" t="s">
        <v>93</v>
      </c>
      <c r="G3" s="39"/>
      <c r="H3" s="40"/>
      <c r="I3" s="44" t="s">
        <v>98</v>
      </c>
      <c r="J3" s="44" t="s">
        <v>99</v>
      </c>
      <c r="K3" s="44" t="s">
        <v>100</v>
      </c>
      <c r="L3" s="44" t="s">
        <v>101</v>
      </c>
      <c r="M3" s="44" t="s">
        <v>76</v>
      </c>
      <c r="N3" s="44" t="s">
        <v>102</v>
      </c>
      <c r="O3" s="38" t="s">
        <v>103</v>
      </c>
      <c r="P3" s="40"/>
      <c r="Q3" s="38" t="s">
        <v>106</v>
      </c>
      <c r="R3" s="40"/>
      <c r="S3" s="44" t="s">
        <v>77</v>
      </c>
    </row>
    <row r="4" spans="1:19" ht="24.75" customHeight="1">
      <c r="A4" s="49"/>
      <c r="B4" s="49"/>
      <c r="C4" s="49"/>
      <c r="D4" s="49"/>
      <c r="E4" s="49"/>
      <c r="F4" s="44" t="s">
        <v>94</v>
      </c>
      <c r="G4" s="38" t="s">
        <v>95</v>
      </c>
      <c r="H4" s="40"/>
      <c r="I4" s="49"/>
      <c r="J4" s="49"/>
      <c r="K4" s="49"/>
      <c r="L4" s="49"/>
      <c r="M4" s="49"/>
      <c r="N4" s="49"/>
      <c r="O4" s="44" t="s">
        <v>104</v>
      </c>
      <c r="P4" s="44" t="s">
        <v>105</v>
      </c>
      <c r="Q4" s="44" t="s">
        <v>104</v>
      </c>
      <c r="R4" s="44" t="s">
        <v>105</v>
      </c>
      <c r="S4" s="49"/>
    </row>
    <row r="5" spans="1:19" ht="24.75" customHeight="1">
      <c r="A5" s="45"/>
      <c r="B5" s="45"/>
      <c r="C5" s="45"/>
      <c r="D5" s="45"/>
      <c r="E5" s="45"/>
      <c r="F5" s="45"/>
      <c r="G5" s="11" t="s">
        <v>96</v>
      </c>
      <c r="H5" s="11" t="s">
        <v>97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ht="24.75" customHeight="1">
      <c r="A6" s="50" t="s">
        <v>107</v>
      </c>
      <c r="B6" s="51"/>
      <c r="C6" s="51"/>
      <c r="D6" s="52"/>
      <c r="E6" s="50"/>
      <c r="F6" s="51"/>
      <c r="G6" s="51"/>
      <c r="H6" s="52"/>
      <c r="I6" s="44"/>
      <c r="J6" s="44">
        <v>300</v>
      </c>
      <c r="K6" s="11"/>
      <c r="L6" s="11"/>
      <c r="M6" s="13">
        <f>SUM(M10)</f>
        <v>300</v>
      </c>
      <c r="N6" s="44"/>
      <c r="O6" s="46">
        <f>SUM(O10)</f>
        <v>6.3</v>
      </c>
      <c r="P6" s="46"/>
      <c r="Q6" s="46">
        <f>SUM(Q10)</f>
        <v>6.3</v>
      </c>
      <c r="R6" s="44"/>
      <c r="S6" s="44"/>
    </row>
    <row r="7" spans="1:19" ht="24.75" customHeight="1">
      <c r="A7" s="53"/>
      <c r="B7" s="54"/>
      <c r="C7" s="54"/>
      <c r="D7" s="55"/>
      <c r="E7" s="53"/>
      <c r="F7" s="54"/>
      <c r="G7" s="54"/>
      <c r="H7" s="55"/>
      <c r="I7" s="49"/>
      <c r="J7" s="49"/>
      <c r="K7" s="11" t="s">
        <v>1</v>
      </c>
      <c r="L7" s="11"/>
      <c r="M7" s="13">
        <f>SUM(M11)</f>
        <v>60</v>
      </c>
      <c r="N7" s="49"/>
      <c r="O7" s="47"/>
      <c r="P7" s="47"/>
      <c r="Q7" s="47"/>
      <c r="R7" s="49"/>
      <c r="S7" s="49"/>
    </row>
    <row r="8" spans="1:19" ht="24.75" customHeight="1">
      <c r="A8" s="53"/>
      <c r="B8" s="54"/>
      <c r="C8" s="54"/>
      <c r="D8" s="55"/>
      <c r="E8" s="53"/>
      <c r="F8" s="54"/>
      <c r="G8" s="54"/>
      <c r="H8" s="55"/>
      <c r="I8" s="49"/>
      <c r="J8" s="49"/>
      <c r="K8" s="11" t="s">
        <v>112</v>
      </c>
      <c r="L8" s="11"/>
      <c r="M8" s="13">
        <f>SUM(M12)</f>
        <v>240</v>
      </c>
      <c r="N8" s="49"/>
      <c r="O8" s="47"/>
      <c r="P8" s="47"/>
      <c r="Q8" s="47"/>
      <c r="R8" s="49"/>
      <c r="S8" s="49"/>
    </row>
    <row r="9" spans="1:19" ht="24.75" customHeight="1">
      <c r="A9" s="56"/>
      <c r="B9" s="57"/>
      <c r="C9" s="57"/>
      <c r="D9" s="58"/>
      <c r="E9" s="56"/>
      <c r="F9" s="57"/>
      <c r="G9" s="57"/>
      <c r="H9" s="58"/>
      <c r="I9" s="45"/>
      <c r="J9" s="45"/>
      <c r="K9" s="11" t="s">
        <v>113</v>
      </c>
      <c r="L9" s="11"/>
      <c r="M9" s="13">
        <f>SUM(M13)</f>
        <v>0</v>
      </c>
      <c r="N9" s="45"/>
      <c r="O9" s="48"/>
      <c r="P9" s="48"/>
      <c r="Q9" s="48"/>
      <c r="R9" s="45"/>
      <c r="S9" s="45"/>
    </row>
    <row r="10" spans="1:19" ht="24.75" customHeight="1">
      <c r="A10" s="44">
        <v>1</v>
      </c>
      <c r="B10" s="44" t="s">
        <v>81</v>
      </c>
      <c r="C10" s="44" t="s">
        <v>82</v>
      </c>
      <c r="D10" s="44" t="s">
        <v>108</v>
      </c>
      <c r="E10" s="44" t="s">
        <v>109</v>
      </c>
      <c r="F10" s="44" t="s">
        <v>110</v>
      </c>
      <c r="G10" s="44"/>
      <c r="H10" s="44"/>
      <c r="I10" s="44" t="s">
        <v>111</v>
      </c>
      <c r="J10" s="44">
        <v>300</v>
      </c>
      <c r="K10" s="11"/>
      <c r="L10" s="11"/>
      <c r="M10" s="13">
        <f>SUM(M11:M13)</f>
        <v>300</v>
      </c>
      <c r="N10" s="44" t="s">
        <v>114</v>
      </c>
      <c r="O10" s="46">
        <v>6.3</v>
      </c>
      <c r="P10" s="46"/>
      <c r="Q10" s="46">
        <v>6.3</v>
      </c>
      <c r="R10" s="44"/>
      <c r="S10" s="44" t="s">
        <v>115</v>
      </c>
    </row>
    <row r="11" spans="1:19" ht="24.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11" t="s">
        <v>1</v>
      </c>
      <c r="L11" s="11"/>
      <c r="M11" s="12">
        <v>60</v>
      </c>
      <c r="N11" s="49"/>
      <c r="O11" s="47"/>
      <c r="P11" s="47"/>
      <c r="Q11" s="47"/>
      <c r="R11" s="49"/>
      <c r="S11" s="49"/>
    </row>
    <row r="12" spans="1:19" ht="24.7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11" t="s">
        <v>112</v>
      </c>
      <c r="L12" s="11"/>
      <c r="M12" s="12">
        <v>240</v>
      </c>
      <c r="N12" s="49"/>
      <c r="O12" s="47"/>
      <c r="P12" s="47"/>
      <c r="Q12" s="47"/>
      <c r="R12" s="49"/>
      <c r="S12" s="49"/>
    </row>
    <row r="13" spans="1:19" ht="24.7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11" t="s">
        <v>113</v>
      </c>
      <c r="L13" s="11"/>
      <c r="M13" s="12">
        <v>0</v>
      </c>
      <c r="N13" s="45"/>
      <c r="O13" s="48"/>
      <c r="P13" s="48"/>
      <c r="Q13" s="48"/>
      <c r="R13" s="45"/>
      <c r="S13" s="45"/>
    </row>
  </sheetData>
  <mergeCells count="49">
    <mergeCell ref="A2:B2"/>
    <mergeCell ref="A1:S1"/>
    <mergeCell ref="A3:A5"/>
    <mergeCell ref="B3:B5"/>
    <mergeCell ref="C3:C5"/>
    <mergeCell ref="D3:D5"/>
    <mergeCell ref="E3:E5"/>
    <mergeCell ref="F3:H3"/>
    <mergeCell ref="F4:F5"/>
    <mergeCell ref="G4:H4"/>
    <mergeCell ref="I3:I5"/>
    <mergeCell ref="Q3:R3"/>
    <mergeCell ref="S3:S5"/>
    <mergeCell ref="O4:O5"/>
    <mergeCell ref="P4:P5"/>
    <mergeCell ref="Q4:Q5"/>
    <mergeCell ref="R4:R5"/>
    <mergeCell ref="A6:D9"/>
    <mergeCell ref="E6:H9"/>
    <mergeCell ref="N3:N5"/>
    <mergeCell ref="O3:P3"/>
    <mergeCell ref="J3:J5"/>
    <mergeCell ref="K3:K5"/>
    <mergeCell ref="L3:L5"/>
    <mergeCell ref="M3:M5"/>
    <mergeCell ref="A10:A13"/>
    <mergeCell ref="B10:B13"/>
    <mergeCell ref="C10:C13"/>
    <mergeCell ref="D10:D13"/>
    <mergeCell ref="I10:I13"/>
    <mergeCell ref="J10:J13"/>
    <mergeCell ref="E10:E13"/>
    <mergeCell ref="F10:F13"/>
    <mergeCell ref="G10:G13"/>
    <mergeCell ref="H10:H13"/>
    <mergeCell ref="O6:O9"/>
    <mergeCell ref="P6:P9"/>
    <mergeCell ref="I6:I9"/>
    <mergeCell ref="J6:J9"/>
    <mergeCell ref="Q6:Q9"/>
    <mergeCell ref="R6:R9"/>
    <mergeCell ref="S6:S9"/>
    <mergeCell ref="N10:N13"/>
    <mergeCell ref="O10:O13"/>
    <mergeCell ref="P10:P13"/>
    <mergeCell ref="Q10:Q13"/>
    <mergeCell ref="R10:R13"/>
    <mergeCell ref="S10:S13"/>
    <mergeCell ref="N6:N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2"/>
  <sheetViews>
    <sheetView workbookViewId="0" topLeftCell="A1">
      <selection activeCell="F11" sqref="F11"/>
    </sheetView>
  </sheetViews>
  <sheetFormatPr defaultColWidth="9.00390625" defaultRowHeight="14.25"/>
  <cols>
    <col min="1" max="1" width="4.75390625" style="1" customWidth="1"/>
    <col min="2" max="2" width="7.375" style="1" customWidth="1"/>
    <col min="3" max="3" width="6.875" style="1" customWidth="1"/>
    <col min="4" max="4" width="27.375" style="1" customWidth="1"/>
    <col min="5" max="16384" width="9.00390625" style="1" customWidth="1"/>
  </cols>
  <sheetData>
    <row r="1" spans="1:22" ht="42.75" customHeight="1">
      <c r="A1" s="35" t="s">
        <v>116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" ht="14.25">
      <c r="A2" s="57" t="s">
        <v>155</v>
      </c>
      <c r="B2" s="57"/>
    </row>
    <row r="3" spans="1:22" ht="30" customHeight="1">
      <c r="A3" s="44" t="s">
        <v>88</v>
      </c>
      <c r="B3" s="44" t="s">
        <v>89</v>
      </c>
      <c r="C3" s="44" t="s">
        <v>117</v>
      </c>
      <c r="D3" s="44" t="s">
        <v>91</v>
      </c>
      <c r="E3" s="44" t="s">
        <v>92</v>
      </c>
      <c r="F3" s="38" t="s">
        <v>93</v>
      </c>
      <c r="G3" s="39"/>
      <c r="H3" s="39"/>
      <c r="I3" s="39"/>
      <c r="J3" s="39"/>
      <c r="K3" s="39"/>
      <c r="L3" s="40"/>
      <c r="M3" s="44" t="s">
        <v>98</v>
      </c>
      <c r="N3" s="44" t="s">
        <v>126</v>
      </c>
      <c r="O3" s="44" t="s">
        <v>127</v>
      </c>
      <c r="P3" s="44" t="s">
        <v>128</v>
      </c>
      <c r="Q3" s="44" t="s">
        <v>102</v>
      </c>
      <c r="R3" s="38" t="s">
        <v>103</v>
      </c>
      <c r="S3" s="40"/>
      <c r="T3" s="38" t="s">
        <v>131</v>
      </c>
      <c r="U3" s="40"/>
      <c r="V3" s="44" t="s">
        <v>77</v>
      </c>
    </row>
    <row r="4" spans="1:22" ht="30" customHeight="1">
      <c r="A4" s="49"/>
      <c r="B4" s="49"/>
      <c r="C4" s="49"/>
      <c r="D4" s="49"/>
      <c r="E4" s="49"/>
      <c r="F4" s="44" t="s">
        <v>118</v>
      </c>
      <c r="G4" s="38" t="s">
        <v>119</v>
      </c>
      <c r="H4" s="40"/>
      <c r="I4" s="38" t="s">
        <v>95</v>
      </c>
      <c r="J4" s="39"/>
      <c r="K4" s="40"/>
      <c r="L4" s="11" t="s">
        <v>125</v>
      </c>
      <c r="M4" s="49"/>
      <c r="N4" s="49"/>
      <c r="O4" s="49"/>
      <c r="P4" s="49"/>
      <c r="Q4" s="49"/>
      <c r="R4" s="44" t="s">
        <v>129</v>
      </c>
      <c r="S4" s="44" t="s">
        <v>130</v>
      </c>
      <c r="T4" s="44" t="s">
        <v>129</v>
      </c>
      <c r="U4" s="44" t="s">
        <v>130</v>
      </c>
      <c r="V4" s="49"/>
    </row>
    <row r="5" spans="1:22" ht="30" customHeight="1">
      <c r="A5" s="45"/>
      <c r="B5" s="45"/>
      <c r="C5" s="45"/>
      <c r="D5" s="45"/>
      <c r="E5" s="45"/>
      <c r="F5" s="45"/>
      <c r="G5" s="11" t="s">
        <v>120</v>
      </c>
      <c r="H5" s="11" t="s">
        <v>121</v>
      </c>
      <c r="I5" s="11" t="s">
        <v>122</v>
      </c>
      <c r="J5" s="11" t="s">
        <v>123</v>
      </c>
      <c r="K5" s="11" t="s">
        <v>124</v>
      </c>
      <c r="L5" s="11" t="s">
        <v>120</v>
      </c>
      <c r="M5" s="45"/>
      <c r="N5" s="45"/>
      <c r="O5" s="45"/>
      <c r="P5" s="45"/>
      <c r="Q5" s="45"/>
      <c r="R5" s="45"/>
      <c r="S5" s="45"/>
      <c r="T5" s="45"/>
      <c r="U5" s="45"/>
      <c r="V5" s="45"/>
    </row>
    <row r="6" spans="1:22" ht="30" customHeight="1">
      <c r="A6" s="38" t="s">
        <v>132</v>
      </c>
      <c r="B6" s="39"/>
      <c r="C6" s="39"/>
      <c r="D6" s="40"/>
      <c r="E6" s="11"/>
      <c r="F6" s="11">
        <f aca="true" t="shared" si="0" ref="F6:L6">SUM(F7:F12)</f>
        <v>6</v>
      </c>
      <c r="G6" s="11">
        <f t="shared" si="0"/>
        <v>27</v>
      </c>
      <c r="H6" s="11">
        <f t="shared" si="0"/>
        <v>2765</v>
      </c>
      <c r="I6" s="11">
        <f t="shared" si="0"/>
        <v>41.1</v>
      </c>
      <c r="J6" s="11">
        <f t="shared" si="0"/>
        <v>32</v>
      </c>
      <c r="K6" s="16">
        <f t="shared" si="0"/>
        <v>9.1</v>
      </c>
      <c r="L6" s="11">
        <f t="shared" si="0"/>
        <v>0</v>
      </c>
      <c r="M6" s="11"/>
      <c r="N6" s="11">
        <f>SUM(N7:N12)</f>
        <v>457.79999999999995</v>
      </c>
      <c r="O6" s="11">
        <f>SUM(O7:O12)</f>
        <v>0</v>
      </c>
      <c r="P6" s="11">
        <f>SUM(P7:P12)</f>
        <v>457.79999999999995</v>
      </c>
      <c r="Q6" s="11"/>
      <c r="R6" s="11">
        <f>SUM(R7:R12)</f>
        <v>2765</v>
      </c>
      <c r="S6" s="11">
        <f>SUM(S7:S12)</f>
        <v>41.1</v>
      </c>
      <c r="T6" s="11">
        <f>SUM(T7:T12)</f>
        <v>2765</v>
      </c>
      <c r="U6" s="11">
        <f>SUM(U7:U12)</f>
        <v>41.1</v>
      </c>
      <c r="V6" s="11"/>
    </row>
    <row r="7" spans="1:22" ht="30" customHeight="1">
      <c r="A7" s="6">
        <v>1</v>
      </c>
      <c r="B7" s="44" t="s">
        <v>81</v>
      </c>
      <c r="C7" s="44" t="s">
        <v>82</v>
      </c>
      <c r="D7" s="14" t="s">
        <v>52</v>
      </c>
      <c r="E7" s="44" t="s">
        <v>109</v>
      </c>
      <c r="F7" s="11">
        <v>1</v>
      </c>
      <c r="G7" s="9">
        <v>4</v>
      </c>
      <c r="H7" s="15">
        <v>470</v>
      </c>
      <c r="I7" s="16">
        <f aca="true" t="shared" si="1" ref="I7:I12">SUM(J7:K7)</f>
        <v>0</v>
      </c>
      <c r="J7" s="11"/>
      <c r="K7" s="7"/>
      <c r="L7" s="11"/>
      <c r="M7" s="44" t="s">
        <v>133</v>
      </c>
      <c r="N7" s="7">
        <f>SUM(K7*11)+4.3*2+1*3+1*3.6</f>
        <v>15.2</v>
      </c>
      <c r="O7" s="44">
        <v>0</v>
      </c>
      <c r="P7" s="7">
        <v>15.2</v>
      </c>
      <c r="Q7" s="44" t="s">
        <v>134</v>
      </c>
      <c r="R7" s="15">
        <v>470</v>
      </c>
      <c r="S7" s="16">
        <v>0</v>
      </c>
      <c r="T7" s="15">
        <v>470</v>
      </c>
      <c r="U7" s="16">
        <v>0</v>
      </c>
      <c r="V7" s="44" t="s">
        <v>135</v>
      </c>
    </row>
    <row r="8" spans="1:22" ht="30" customHeight="1">
      <c r="A8" s="6">
        <v>2</v>
      </c>
      <c r="B8" s="49"/>
      <c r="C8" s="49"/>
      <c r="D8" s="14" t="s">
        <v>53</v>
      </c>
      <c r="E8" s="49"/>
      <c r="F8" s="11">
        <v>1</v>
      </c>
      <c r="G8" s="9">
        <v>6</v>
      </c>
      <c r="H8" s="15">
        <v>450</v>
      </c>
      <c r="I8" s="16">
        <f t="shared" si="1"/>
        <v>0</v>
      </c>
      <c r="J8" s="11"/>
      <c r="K8" s="7"/>
      <c r="L8" s="11"/>
      <c r="M8" s="49"/>
      <c r="N8" s="7">
        <f>SUM(K8*11)+5*3+1*3.6</f>
        <v>18.6</v>
      </c>
      <c r="O8" s="49"/>
      <c r="P8" s="7">
        <f>SUM(M8*11)+5*3+1*3.6</f>
        <v>18.6</v>
      </c>
      <c r="Q8" s="49"/>
      <c r="R8" s="15">
        <v>450</v>
      </c>
      <c r="S8" s="16">
        <v>0</v>
      </c>
      <c r="T8" s="15">
        <v>450</v>
      </c>
      <c r="U8" s="16">
        <v>0</v>
      </c>
      <c r="V8" s="49"/>
    </row>
    <row r="9" spans="1:22" ht="30" customHeight="1">
      <c r="A9" s="6">
        <v>3</v>
      </c>
      <c r="B9" s="49"/>
      <c r="C9" s="49"/>
      <c r="D9" s="14" t="s">
        <v>54</v>
      </c>
      <c r="E9" s="49"/>
      <c r="F9" s="11">
        <v>1</v>
      </c>
      <c r="G9" s="9">
        <v>8</v>
      </c>
      <c r="H9" s="15">
        <v>550</v>
      </c>
      <c r="I9" s="16">
        <f t="shared" si="1"/>
        <v>6</v>
      </c>
      <c r="J9" s="11"/>
      <c r="K9" s="7">
        <v>6</v>
      </c>
      <c r="L9" s="11"/>
      <c r="M9" s="49"/>
      <c r="N9" s="7">
        <v>75.8</v>
      </c>
      <c r="O9" s="49"/>
      <c r="P9" s="7">
        <v>75.8</v>
      </c>
      <c r="Q9" s="49"/>
      <c r="R9" s="15">
        <v>550</v>
      </c>
      <c r="S9" s="16">
        <v>6</v>
      </c>
      <c r="T9" s="15">
        <v>550</v>
      </c>
      <c r="U9" s="16">
        <v>6</v>
      </c>
      <c r="V9" s="49"/>
    </row>
    <row r="10" spans="1:22" ht="30" customHeight="1">
      <c r="A10" s="6">
        <v>4</v>
      </c>
      <c r="B10" s="49"/>
      <c r="C10" s="49"/>
      <c r="D10" s="14" t="s">
        <v>55</v>
      </c>
      <c r="E10" s="49"/>
      <c r="F10" s="11">
        <v>1</v>
      </c>
      <c r="G10" s="9">
        <v>3</v>
      </c>
      <c r="H10" s="15">
        <v>200</v>
      </c>
      <c r="I10" s="16">
        <f t="shared" si="1"/>
        <v>0</v>
      </c>
      <c r="J10" s="11"/>
      <c r="K10" s="7"/>
      <c r="L10" s="11"/>
      <c r="M10" s="49"/>
      <c r="N10" s="7">
        <f>SUM(K10*18)+2*3+1*3.6</f>
        <v>9.6</v>
      </c>
      <c r="O10" s="49"/>
      <c r="P10" s="7">
        <f>SUM(M10*18)+2*3+1*3.6</f>
        <v>9.6</v>
      </c>
      <c r="Q10" s="49"/>
      <c r="R10" s="15">
        <v>200</v>
      </c>
      <c r="S10" s="16">
        <v>0</v>
      </c>
      <c r="T10" s="15">
        <v>200</v>
      </c>
      <c r="U10" s="16">
        <v>0</v>
      </c>
      <c r="V10" s="49"/>
    </row>
    <row r="11" spans="1:22" ht="30" customHeight="1">
      <c r="A11" s="6">
        <v>5</v>
      </c>
      <c r="B11" s="49"/>
      <c r="C11" s="49"/>
      <c r="D11" s="14" t="s">
        <v>56</v>
      </c>
      <c r="E11" s="49"/>
      <c r="F11" s="11">
        <v>1</v>
      </c>
      <c r="G11" s="9">
        <v>3</v>
      </c>
      <c r="H11" s="15">
        <v>150</v>
      </c>
      <c r="I11" s="16">
        <f t="shared" si="1"/>
        <v>3.1</v>
      </c>
      <c r="J11" s="11"/>
      <c r="K11" s="7">
        <v>3.1</v>
      </c>
      <c r="L11" s="11"/>
      <c r="M11" s="49"/>
      <c r="N11" s="7">
        <v>58.6</v>
      </c>
      <c r="O11" s="49"/>
      <c r="P11" s="7">
        <v>58.6</v>
      </c>
      <c r="Q11" s="49"/>
      <c r="R11" s="15">
        <v>150</v>
      </c>
      <c r="S11" s="16">
        <v>3.1</v>
      </c>
      <c r="T11" s="15">
        <v>150</v>
      </c>
      <c r="U11" s="16">
        <v>3.1</v>
      </c>
      <c r="V11" s="49"/>
    </row>
    <row r="12" spans="1:22" ht="30" customHeight="1">
      <c r="A12" s="6">
        <v>6</v>
      </c>
      <c r="B12" s="45"/>
      <c r="C12" s="45"/>
      <c r="D12" s="14" t="s">
        <v>57</v>
      </c>
      <c r="E12" s="45"/>
      <c r="F12" s="11">
        <v>1</v>
      </c>
      <c r="G12" s="9">
        <v>3</v>
      </c>
      <c r="H12" s="15">
        <v>945</v>
      </c>
      <c r="I12" s="16">
        <f t="shared" si="1"/>
        <v>32</v>
      </c>
      <c r="J12" s="16">
        <v>32</v>
      </c>
      <c r="K12" s="11"/>
      <c r="L12" s="11"/>
      <c r="M12" s="45"/>
      <c r="N12" s="7">
        <v>280</v>
      </c>
      <c r="O12" s="45"/>
      <c r="P12" s="7">
        <v>280</v>
      </c>
      <c r="Q12" s="45"/>
      <c r="R12" s="15">
        <v>945</v>
      </c>
      <c r="S12" s="16">
        <v>32</v>
      </c>
      <c r="T12" s="15">
        <v>945</v>
      </c>
      <c r="U12" s="16">
        <v>32</v>
      </c>
      <c r="V12" s="45"/>
    </row>
  </sheetData>
  <mergeCells count="31">
    <mergeCell ref="F4:F5"/>
    <mergeCell ref="G4:H4"/>
    <mergeCell ref="I4:K4"/>
    <mergeCell ref="A2:B2"/>
    <mergeCell ref="M3:M5"/>
    <mergeCell ref="N3:N5"/>
    <mergeCell ref="O3:O5"/>
    <mergeCell ref="A1:V1"/>
    <mergeCell ref="A3:A5"/>
    <mergeCell ref="B3:B5"/>
    <mergeCell ref="C3:C5"/>
    <mergeCell ref="D3:D5"/>
    <mergeCell ref="E3:E5"/>
    <mergeCell ref="F3:L3"/>
    <mergeCell ref="P3:P5"/>
    <mergeCell ref="Q3:Q5"/>
    <mergeCell ref="R3:S3"/>
    <mergeCell ref="T3:U3"/>
    <mergeCell ref="V3:V5"/>
    <mergeCell ref="R4:R5"/>
    <mergeCell ref="S4:S5"/>
    <mergeCell ref="T4:T5"/>
    <mergeCell ref="U4:U5"/>
    <mergeCell ref="A6:D6"/>
    <mergeCell ref="B7:B12"/>
    <mergeCell ref="C7:C12"/>
    <mergeCell ref="E7:E12"/>
    <mergeCell ref="M7:M12"/>
    <mergeCell ref="O7:O12"/>
    <mergeCell ref="Q7:Q12"/>
    <mergeCell ref="V7:V1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8"/>
  <sheetViews>
    <sheetView tabSelected="1" workbookViewId="0" topLeftCell="A1">
      <selection activeCell="E3" sqref="E3:E6"/>
    </sheetView>
  </sheetViews>
  <sheetFormatPr defaultColWidth="9.00390625" defaultRowHeight="14.25"/>
  <cols>
    <col min="1" max="1" width="4.75390625" style="1" customWidth="1"/>
    <col min="2" max="2" width="7.375" style="1" customWidth="1"/>
    <col min="3" max="3" width="6.875" style="1" customWidth="1"/>
    <col min="4" max="4" width="27.375" style="1" customWidth="1"/>
    <col min="5" max="16384" width="9.00390625" style="1" customWidth="1"/>
  </cols>
  <sheetData>
    <row r="1" spans="1:27" ht="42.75" customHeight="1">
      <c r="A1" s="35" t="s">
        <v>136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" ht="14.25">
      <c r="A2" s="57" t="s">
        <v>156</v>
      </c>
      <c r="B2" s="57"/>
    </row>
    <row r="3" spans="1:27" ht="30" customHeight="1">
      <c r="A3" s="44" t="s">
        <v>88</v>
      </c>
      <c r="B3" s="44" t="s">
        <v>89</v>
      </c>
      <c r="C3" s="44" t="s">
        <v>117</v>
      </c>
      <c r="D3" s="44" t="s">
        <v>91</v>
      </c>
      <c r="E3" s="44" t="s">
        <v>92</v>
      </c>
      <c r="F3" s="38" t="s">
        <v>93</v>
      </c>
      <c r="G3" s="39"/>
      <c r="H3" s="39"/>
      <c r="I3" s="39"/>
      <c r="J3" s="39"/>
      <c r="K3" s="39"/>
      <c r="L3" s="39"/>
      <c r="M3" s="39"/>
      <c r="N3" s="39"/>
      <c r="O3" s="39"/>
      <c r="P3" s="44" t="s">
        <v>98</v>
      </c>
      <c r="Q3" s="44" t="s">
        <v>126</v>
      </c>
      <c r="R3" s="44" t="s">
        <v>127</v>
      </c>
      <c r="S3" s="44" t="s">
        <v>128</v>
      </c>
      <c r="T3" s="44" t="s">
        <v>102</v>
      </c>
      <c r="U3" s="38" t="s">
        <v>103</v>
      </c>
      <c r="V3" s="39"/>
      <c r="W3" s="40"/>
      <c r="X3" s="38" t="s">
        <v>131</v>
      </c>
      <c r="Y3" s="39"/>
      <c r="Z3" s="40"/>
      <c r="AA3" s="44" t="s">
        <v>77</v>
      </c>
    </row>
    <row r="4" spans="1:27" ht="30" customHeight="1">
      <c r="A4" s="49"/>
      <c r="B4" s="49"/>
      <c r="C4" s="49"/>
      <c r="D4" s="49"/>
      <c r="E4" s="49"/>
      <c r="F4" s="44" t="s">
        <v>137</v>
      </c>
      <c r="G4" s="44" t="s">
        <v>138</v>
      </c>
      <c r="H4" s="38" t="s">
        <v>95</v>
      </c>
      <c r="I4" s="39"/>
      <c r="J4" s="39"/>
      <c r="K4" s="39"/>
      <c r="L4" s="40"/>
      <c r="M4" s="38" t="s">
        <v>144</v>
      </c>
      <c r="N4" s="39"/>
      <c r="O4" s="40"/>
      <c r="P4" s="49"/>
      <c r="Q4" s="49"/>
      <c r="R4" s="49"/>
      <c r="S4" s="49"/>
      <c r="T4" s="49"/>
      <c r="U4" s="44" t="s">
        <v>138</v>
      </c>
      <c r="V4" s="44" t="s">
        <v>148</v>
      </c>
      <c r="W4" s="44" t="s">
        <v>149</v>
      </c>
      <c r="X4" s="44" t="s">
        <v>138</v>
      </c>
      <c r="Y4" s="44" t="s">
        <v>148</v>
      </c>
      <c r="Z4" s="44" t="s">
        <v>149</v>
      </c>
      <c r="AA4" s="49"/>
    </row>
    <row r="5" spans="1:27" ht="30" customHeight="1">
      <c r="A5" s="49"/>
      <c r="B5" s="49"/>
      <c r="C5" s="49"/>
      <c r="D5" s="49"/>
      <c r="E5" s="49"/>
      <c r="F5" s="49"/>
      <c r="G5" s="49"/>
      <c r="H5" s="50" t="s">
        <v>139</v>
      </c>
      <c r="I5" s="59" t="s">
        <v>140</v>
      </c>
      <c r="J5" s="59"/>
      <c r="K5" s="59" t="s">
        <v>141</v>
      </c>
      <c r="L5" s="59"/>
      <c r="M5" s="44" t="s">
        <v>145</v>
      </c>
      <c r="N5" s="44" t="s">
        <v>146</v>
      </c>
      <c r="O5" s="44" t="s">
        <v>147</v>
      </c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</row>
    <row r="6" spans="1:27" ht="30" customHeight="1">
      <c r="A6" s="45"/>
      <c r="B6" s="45"/>
      <c r="C6" s="45"/>
      <c r="D6" s="45"/>
      <c r="E6" s="45"/>
      <c r="F6" s="45"/>
      <c r="G6" s="45"/>
      <c r="H6" s="56"/>
      <c r="I6" s="11" t="s">
        <v>142</v>
      </c>
      <c r="J6" s="11" t="s">
        <v>143</v>
      </c>
      <c r="K6" s="11" t="s">
        <v>142</v>
      </c>
      <c r="L6" s="11" t="s">
        <v>143</v>
      </c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1:27" ht="30" customHeight="1">
      <c r="A7" s="38" t="s">
        <v>132</v>
      </c>
      <c r="B7" s="39"/>
      <c r="C7" s="39"/>
      <c r="D7" s="40"/>
      <c r="E7" s="11"/>
      <c r="F7" s="11">
        <f aca="true" t="shared" si="0" ref="F7:O7">SUM(F8:F18)</f>
        <v>11</v>
      </c>
      <c r="G7" s="11">
        <f t="shared" si="0"/>
        <v>11</v>
      </c>
      <c r="H7" s="16">
        <f t="shared" si="0"/>
        <v>28</v>
      </c>
      <c r="I7" s="16">
        <f t="shared" si="0"/>
        <v>0</v>
      </c>
      <c r="J7" s="16">
        <f t="shared" si="0"/>
        <v>0</v>
      </c>
      <c r="K7" s="16">
        <f t="shared" si="0"/>
        <v>19.1</v>
      </c>
      <c r="L7" s="16">
        <f t="shared" si="0"/>
        <v>8.9</v>
      </c>
      <c r="M7" s="11">
        <f t="shared" si="0"/>
        <v>0</v>
      </c>
      <c r="N7" s="11">
        <f t="shared" si="0"/>
        <v>267</v>
      </c>
      <c r="O7" s="19">
        <f t="shared" si="0"/>
        <v>1735</v>
      </c>
      <c r="P7" s="11"/>
      <c r="Q7" s="16">
        <f>SUM(Q8:Q18)</f>
        <v>224</v>
      </c>
      <c r="R7" s="11">
        <f>SUM(R8:R18)</f>
        <v>0</v>
      </c>
      <c r="S7" s="16">
        <f>SUM(S8:S18)</f>
        <v>224</v>
      </c>
      <c r="T7" s="11"/>
      <c r="U7" s="11">
        <f aca="true" t="shared" si="1" ref="U7:Z7">SUM(U8:U18)</f>
        <v>11</v>
      </c>
      <c r="V7" s="16">
        <f t="shared" si="1"/>
        <v>28</v>
      </c>
      <c r="W7" s="11">
        <f t="shared" si="1"/>
        <v>267</v>
      </c>
      <c r="X7" s="11">
        <f t="shared" si="1"/>
        <v>11</v>
      </c>
      <c r="Y7" s="16">
        <f t="shared" si="1"/>
        <v>28</v>
      </c>
      <c r="Z7" s="11">
        <f t="shared" si="1"/>
        <v>267</v>
      </c>
      <c r="AA7" s="11"/>
    </row>
    <row r="8" spans="1:27" ht="30" customHeight="1">
      <c r="A8" s="6">
        <v>1</v>
      </c>
      <c r="B8" s="59" t="s">
        <v>81</v>
      </c>
      <c r="C8" s="59" t="s">
        <v>82</v>
      </c>
      <c r="D8" s="5" t="s">
        <v>58</v>
      </c>
      <c r="E8" s="59" t="s">
        <v>109</v>
      </c>
      <c r="F8" s="11">
        <v>1</v>
      </c>
      <c r="G8" s="11">
        <v>1</v>
      </c>
      <c r="H8" s="17">
        <f>SUM(I8:L8)</f>
        <v>2.9</v>
      </c>
      <c r="I8" s="17"/>
      <c r="J8" s="17"/>
      <c r="K8" s="17">
        <v>1.4</v>
      </c>
      <c r="L8" s="18">
        <v>1.5</v>
      </c>
      <c r="M8" s="19"/>
      <c r="N8" s="19">
        <v>25</v>
      </c>
      <c r="O8" s="8">
        <f>SUM(N8*6)</f>
        <v>150</v>
      </c>
      <c r="P8" s="59" t="s">
        <v>150</v>
      </c>
      <c r="Q8" s="7">
        <v>19.39</v>
      </c>
      <c r="R8" s="59"/>
      <c r="S8" s="7">
        <v>19.39</v>
      </c>
      <c r="T8" s="59" t="s">
        <v>151</v>
      </c>
      <c r="U8" s="11">
        <v>1</v>
      </c>
      <c r="V8" s="17">
        <f>SUM(H8)</f>
        <v>2.9</v>
      </c>
      <c r="W8" s="19">
        <v>25</v>
      </c>
      <c r="X8" s="11">
        <v>1</v>
      </c>
      <c r="Y8" s="17">
        <f>SUM(V8)</f>
        <v>2.9</v>
      </c>
      <c r="Z8" s="19">
        <v>25</v>
      </c>
      <c r="AA8" s="59" t="s">
        <v>135</v>
      </c>
    </row>
    <row r="9" spans="1:27" ht="30" customHeight="1">
      <c r="A9" s="6">
        <v>2</v>
      </c>
      <c r="B9" s="59"/>
      <c r="C9" s="59"/>
      <c r="D9" s="5" t="s">
        <v>59</v>
      </c>
      <c r="E9" s="59"/>
      <c r="F9" s="11">
        <v>1</v>
      </c>
      <c r="G9" s="11">
        <v>1</v>
      </c>
      <c r="H9" s="17">
        <f aca="true" t="shared" si="2" ref="H9:H18">SUM(I9:L9)</f>
        <v>3</v>
      </c>
      <c r="I9" s="17"/>
      <c r="J9" s="17"/>
      <c r="K9" s="17">
        <v>2</v>
      </c>
      <c r="L9" s="18">
        <v>1</v>
      </c>
      <c r="M9" s="19"/>
      <c r="N9" s="19">
        <v>50</v>
      </c>
      <c r="O9" s="8">
        <v>340</v>
      </c>
      <c r="P9" s="59"/>
      <c r="Q9" s="7">
        <v>25.3</v>
      </c>
      <c r="R9" s="59"/>
      <c r="S9" s="7">
        <v>25.3</v>
      </c>
      <c r="T9" s="59"/>
      <c r="U9" s="11">
        <v>1</v>
      </c>
      <c r="V9" s="17">
        <f aca="true" t="shared" si="3" ref="V9:V18">SUM(H9)</f>
        <v>3</v>
      </c>
      <c r="W9" s="19">
        <v>50</v>
      </c>
      <c r="X9" s="11">
        <v>1</v>
      </c>
      <c r="Y9" s="17">
        <f aca="true" t="shared" si="4" ref="Y9:Y18">SUM(V9)</f>
        <v>3</v>
      </c>
      <c r="Z9" s="19">
        <v>50</v>
      </c>
      <c r="AA9" s="59"/>
    </row>
    <row r="10" spans="1:27" ht="30" customHeight="1">
      <c r="A10" s="6">
        <v>3</v>
      </c>
      <c r="B10" s="59"/>
      <c r="C10" s="59"/>
      <c r="D10" s="5" t="s">
        <v>60</v>
      </c>
      <c r="E10" s="59"/>
      <c r="F10" s="11">
        <v>1</v>
      </c>
      <c r="G10" s="11">
        <v>1</v>
      </c>
      <c r="H10" s="17">
        <f t="shared" si="2"/>
        <v>3</v>
      </c>
      <c r="I10" s="17"/>
      <c r="J10" s="17"/>
      <c r="K10" s="17">
        <v>1.8</v>
      </c>
      <c r="L10" s="18">
        <v>1.2</v>
      </c>
      <c r="M10" s="19"/>
      <c r="N10" s="19">
        <v>15</v>
      </c>
      <c r="O10" s="8">
        <f aca="true" t="shared" si="5" ref="O10:O17">SUM(N10*6)</f>
        <v>90</v>
      </c>
      <c r="P10" s="59"/>
      <c r="Q10" s="7">
        <v>25.65</v>
      </c>
      <c r="R10" s="59"/>
      <c r="S10" s="7">
        <v>25.65</v>
      </c>
      <c r="T10" s="59"/>
      <c r="U10" s="11">
        <v>1</v>
      </c>
      <c r="V10" s="17">
        <f t="shared" si="3"/>
        <v>3</v>
      </c>
      <c r="W10" s="19">
        <v>15</v>
      </c>
      <c r="X10" s="11">
        <v>1</v>
      </c>
      <c r="Y10" s="17">
        <f t="shared" si="4"/>
        <v>3</v>
      </c>
      <c r="Z10" s="19">
        <v>15</v>
      </c>
      <c r="AA10" s="59"/>
    </row>
    <row r="11" spans="1:27" ht="30" customHeight="1">
      <c r="A11" s="6">
        <v>4</v>
      </c>
      <c r="B11" s="59"/>
      <c r="C11" s="59"/>
      <c r="D11" s="10" t="s">
        <v>61</v>
      </c>
      <c r="E11" s="59"/>
      <c r="F11" s="11">
        <v>1</v>
      </c>
      <c r="G11" s="11">
        <v>1</v>
      </c>
      <c r="H11" s="17">
        <f t="shared" si="2"/>
        <v>1.7</v>
      </c>
      <c r="I11" s="17"/>
      <c r="J11" s="17"/>
      <c r="K11" s="17">
        <v>1.7</v>
      </c>
      <c r="L11" s="18"/>
      <c r="M11" s="19"/>
      <c r="N11" s="19">
        <v>12</v>
      </c>
      <c r="O11" s="8">
        <f t="shared" si="5"/>
        <v>72</v>
      </c>
      <c r="P11" s="59"/>
      <c r="Q11" s="7">
        <v>11.63</v>
      </c>
      <c r="R11" s="59"/>
      <c r="S11" s="7">
        <v>11.63</v>
      </c>
      <c r="T11" s="59"/>
      <c r="U11" s="11">
        <v>1</v>
      </c>
      <c r="V11" s="17">
        <f t="shared" si="3"/>
        <v>1.7</v>
      </c>
      <c r="W11" s="19">
        <v>12</v>
      </c>
      <c r="X11" s="11">
        <v>1</v>
      </c>
      <c r="Y11" s="17">
        <f t="shared" si="4"/>
        <v>1.7</v>
      </c>
      <c r="Z11" s="19">
        <v>12</v>
      </c>
      <c r="AA11" s="59"/>
    </row>
    <row r="12" spans="1:27" ht="30" customHeight="1">
      <c r="A12" s="6">
        <v>5</v>
      </c>
      <c r="B12" s="59"/>
      <c r="C12" s="59"/>
      <c r="D12" s="10" t="s">
        <v>62</v>
      </c>
      <c r="E12" s="59"/>
      <c r="F12" s="11">
        <v>1</v>
      </c>
      <c r="G12" s="11">
        <v>1</v>
      </c>
      <c r="H12" s="17">
        <f t="shared" si="2"/>
        <v>2.2</v>
      </c>
      <c r="I12" s="17"/>
      <c r="J12" s="17"/>
      <c r="K12" s="17">
        <v>2.2</v>
      </c>
      <c r="L12" s="18"/>
      <c r="M12" s="19"/>
      <c r="N12" s="19">
        <v>17</v>
      </c>
      <c r="O12" s="8">
        <f t="shared" si="5"/>
        <v>102</v>
      </c>
      <c r="P12" s="59"/>
      <c r="Q12" s="7">
        <v>16.76</v>
      </c>
      <c r="R12" s="59"/>
      <c r="S12" s="7">
        <v>16.76</v>
      </c>
      <c r="T12" s="59"/>
      <c r="U12" s="11">
        <v>1</v>
      </c>
      <c r="V12" s="17">
        <f t="shared" si="3"/>
        <v>2.2</v>
      </c>
      <c r="W12" s="19">
        <v>17</v>
      </c>
      <c r="X12" s="11">
        <v>1</v>
      </c>
      <c r="Y12" s="17">
        <f t="shared" si="4"/>
        <v>2.2</v>
      </c>
      <c r="Z12" s="19">
        <v>17</v>
      </c>
      <c r="AA12" s="59"/>
    </row>
    <row r="13" spans="1:27" ht="30" customHeight="1">
      <c r="A13" s="6">
        <v>6</v>
      </c>
      <c r="B13" s="59"/>
      <c r="C13" s="59"/>
      <c r="D13" s="10" t="s">
        <v>63</v>
      </c>
      <c r="E13" s="59"/>
      <c r="F13" s="11">
        <v>1</v>
      </c>
      <c r="G13" s="11">
        <v>1</v>
      </c>
      <c r="H13" s="17">
        <f t="shared" si="2"/>
        <v>3</v>
      </c>
      <c r="I13" s="17"/>
      <c r="J13" s="17"/>
      <c r="K13" s="17">
        <v>0.9</v>
      </c>
      <c r="L13" s="18">
        <v>2.1</v>
      </c>
      <c r="M13" s="19"/>
      <c r="N13" s="19">
        <v>10</v>
      </c>
      <c r="O13" s="8">
        <f t="shared" si="5"/>
        <v>60</v>
      </c>
      <c r="P13" s="59"/>
      <c r="Q13" s="7">
        <v>18.55</v>
      </c>
      <c r="R13" s="59"/>
      <c r="S13" s="7">
        <v>18.55</v>
      </c>
      <c r="T13" s="59"/>
      <c r="U13" s="11">
        <v>1</v>
      </c>
      <c r="V13" s="17">
        <f t="shared" si="3"/>
        <v>3</v>
      </c>
      <c r="W13" s="19">
        <v>10</v>
      </c>
      <c r="X13" s="11">
        <v>1</v>
      </c>
      <c r="Y13" s="17">
        <f t="shared" si="4"/>
        <v>3</v>
      </c>
      <c r="Z13" s="19">
        <v>10</v>
      </c>
      <c r="AA13" s="59"/>
    </row>
    <row r="14" spans="1:27" ht="30" customHeight="1">
      <c r="A14" s="6">
        <v>7</v>
      </c>
      <c r="B14" s="59"/>
      <c r="C14" s="59"/>
      <c r="D14" s="10" t="s">
        <v>64</v>
      </c>
      <c r="E14" s="59"/>
      <c r="F14" s="11">
        <v>1</v>
      </c>
      <c r="G14" s="11">
        <v>1</v>
      </c>
      <c r="H14" s="17">
        <f t="shared" si="2"/>
        <v>1.7</v>
      </c>
      <c r="I14" s="17"/>
      <c r="J14" s="17"/>
      <c r="K14" s="17">
        <v>1.7</v>
      </c>
      <c r="L14" s="18"/>
      <c r="M14" s="19"/>
      <c r="N14" s="19">
        <v>45</v>
      </c>
      <c r="O14" s="8">
        <v>313</v>
      </c>
      <c r="P14" s="59"/>
      <c r="Q14" s="7">
        <v>15.26</v>
      </c>
      <c r="R14" s="59"/>
      <c r="S14" s="7">
        <v>15.26</v>
      </c>
      <c r="T14" s="59"/>
      <c r="U14" s="11">
        <v>1</v>
      </c>
      <c r="V14" s="17">
        <f t="shared" si="3"/>
        <v>1.7</v>
      </c>
      <c r="W14" s="19">
        <v>45</v>
      </c>
      <c r="X14" s="11">
        <v>1</v>
      </c>
      <c r="Y14" s="17">
        <f t="shared" si="4"/>
        <v>1.7</v>
      </c>
      <c r="Z14" s="19">
        <v>45</v>
      </c>
      <c r="AA14" s="59"/>
    </row>
    <row r="15" spans="1:27" ht="30" customHeight="1">
      <c r="A15" s="6">
        <v>8</v>
      </c>
      <c r="B15" s="59"/>
      <c r="C15" s="59"/>
      <c r="D15" s="10" t="s">
        <v>65</v>
      </c>
      <c r="E15" s="59"/>
      <c r="F15" s="11">
        <v>1</v>
      </c>
      <c r="G15" s="11">
        <v>1</v>
      </c>
      <c r="H15" s="17">
        <f t="shared" si="2"/>
        <v>1.7</v>
      </c>
      <c r="I15" s="17"/>
      <c r="J15" s="17"/>
      <c r="K15" s="17">
        <v>1.7</v>
      </c>
      <c r="L15" s="18"/>
      <c r="M15" s="19"/>
      <c r="N15" s="19">
        <v>14</v>
      </c>
      <c r="O15" s="8">
        <f t="shared" si="5"/>
        <v>84</v>
      </c>
      <c r="P15" s="59"/>
      <c r="Q15" s="7">
        <v>15.26</v>
      </c>
      <c r="R15" s="59"/>
      <c r="S15" s="7">
        <v>15.26</v>
      </c>
      <c r="T15" s="59"/>
      <c r="U15" s="11">
        <v>1</v>
      </c>
      <c r="V15" s="17">
        <f t="shared" si="3"/>
        <v>1.7</v>
      </c>
      <c r="W15" s="19">
        <v>14</v>
      </c>
      <c r="X15" s="11">
        <v>1</v>
      </c>
      <c r="Y15" s="17">
        <f t="shared" si="4"/>
        <v>1.7</v>
      </c>
      <c r="Z15" s="19">
        <v>14</v>
      </c>
      <c r="AA15" s="59"/>
    </row>
    <row r="16" spans="1:27" ht="30" customHeight="1">
      <c r="A16" s="6">
        <v>9</v>
      </c>
      <c r="B16" s="59"/>
      <c r="C16" s="59"/>
      <c r="D16" s="10" t="s">
        <v>66</v>
      </c>
      <c r="E16" s="59"/>
      <c r="F16" s="11">
        <v>1</v>
      </c>
      <c r="G16" s="11">
        <v>1</v>
      </c>
      <c r="H16" s="17">
        <f t="shared" si="2"/>
        <v>1.7</v>
      </c>
      <c r="I16" s="17"/>
      <c r="J16" s="17"/>
      <c r="K16" s="17">
        <v>1.7</v>
      </c>
      <c r="L16" s="18"/>
      <c r="M16" s="19"/>
      <c r="N16" s="19">
        <v>14</v>
      </c>
      <c r="O16" s="8">
        <f t="shared" si="5"/>
        <v>84</v>
      </c>
      <c r="P16" s="59"/>
      <c r="Q16" s="7">
        <v>15.26</v>
      </c>
      <c r="R16" s="59"/>
      <c r="S16" s="7">
        <v>15.26</v>
      </c>
      <c r="T16" s="59"/>
      <c r="U16" s="11">
        <v>1</v>
      </c>
      <c r="V16" s="17">
        <f t="shared" si="3"/>
        <v>1.7</v>
      </c>
      <c r="W16" s="19">
        <v>14</v>
      </c>
      <c r="X16" s="11">
        <v>1</v>
      </c>
      <c r="Y16" s="17">
        <f t="shared" si="4"/>
        <v>1.7</v>
      </c>
      <c r="Z16" s="19">
        <v>14</v>
      </c>
      <c r="AA16" s="59"/>
    </row>
    <row r="17" spans="1:27" ht="30" customHeight="1">
      <c r="A17" s="6">
        <v>10</v>
      </c>
      <c r="B17" s="59"/>
      <c r="C17" s="59"/>
      <c r="D17" s="10" t="s">
        <v>67</v>
      </c>
      <c r="E17" s="59"/>
      <c r="F17" s="11">
        <v>1</v>
      </c>
      <c r="G17" s="11">
        <v>1</v>
      </c>
      <c r="H17" s="17">
        <f t="shared" si="2"/>
        <v>2</v>
      </c>
      <c r="I17" s="17"/>
      <c r="J17" s="17"/>
      <c r="K17" s="17">
        <v>2</v>
      </c>
      <c r="L17" s="18"/>
      <c r="M17" s="19"/>
      <c r="N17" s="19">
        <v>15</v>
      </c>
      <c r="O17" s="8">
        <f t="shared" si="5"/>
        <v>90</v>
      </c>
      <c r="P17" s="59"/>
      <c r="Q17" s="7">
        <v>12.83</v>
      </c>
      <c r="R17" s="59"/>
      <c r="S17" s="7">
        <v>12.83</v>
      </c>
      <c r="T17" s="59"/>
      <c r="U17" s="11">
        <v>1</v>
      </c>
      <c r="V17" s="17">
        <f t="shared" si="3"/>
        <v>2</v>
      </c>
      <c r="W17" s="19">
        <v>15</v>
      </c>
      <c r="X17" s="11">
        <v>1</v>
      </c>
      <c r="Y17" s="17">
        <f t="shared" si="4"/>
        <v>2</v>
      </c>
      <c r="Z17" s="19">
        <v>15</v>
      </c>
      <c r="AA17" s="59"/>
    </row>
    <row r="18" spans="1:27" ht="30" customHeight="1">
      <c r="A18" s="6">
        <v>11</v>
      </c>
      <c r="B18" s="59"/>
      <c r="C18" s="59"/>
      <c r="D18" s="10" t="s">
        <v>68</v>
      </c>
      <c r="E18" s="59"/>
      <c r="F18" s="11">
        <v>1</v>
      </c>
      <c r="G18" s="11">
        <v>1</v>
      </c>
      <c r="H18" s="17">
        <f t="shared" si="2"/>
        <v>5.1</v>
      </c>
      <c r="I18" s="17"/>
      <c r="J18" s="17"/>
      <c r="K18" s="17">
        <v>2</v>
      </c>
      <c r="L18" s="18">
        <v>3.1</v>
      </c>
      <c r="M18" s="19"/>
      <c r="N18" s="19">
        <v>50</v>
      </c>
      <c r="O18" s="8">
        <v>350</v>
      </c>
      <c r="P18" s="59"/>
      <c r="Q18" s="7">
        <v>48.11</v>
      </c>
      <c r="R18" s="59"/>
      <c r="S18" s="7">
        <v>48.11</v>
      </c>
      <c r="T18" s="59"/>
      <c r="U18" s="11">
        <v>1</v>
      </c>
      <c r="V18" s="17">
        <f t="shared" si="3"/>
        <v>5.1</v>
      </c>
      <c r="W18" s="19">
        <v>50</v>
      </c>
      <c r="X18" s="11">
        <v>1</v>
      </c>
      <c r="Y18" s="17">
        <f t="shared" si="4"/>
        <v>5.1</v>
      </c>
      <c r="Z18" s="19">
        <v>50</v>
      </c>
      <c r="AA18" s="59"/>
    </row>
  </sheetData>
  <mergeCells count="40">
    <mergeCell ref="R3:R6"/>
    <mergeCell ref="A2:B2"/>
    <mergeCell ref="X3:Z3"/>
    <mergeCell ref="A1:AA1"/>
    <mergeCell ref="A3:A6"/>
    <mergeCell ref="B3:B6"/>
    <mergeCell ref="C3:C6"/>
    <mergeCell ref="D3:D6"/>
    <mergeCell ref="E3:E6"/>
    <mergeCell ref="F3:O3"/>
    <mergeCell ref="P3:P6"/>
    <mergeCell ref="Q3:Q6"/>
    <mergeCell ref="AA3:AA6"/>
    <mergeCell ref="F4:F6"/>
    <mergeCell ref="H4:L4"/>
    <mergeCell ref="M4:O4"/>
    <mergeCell ref="U4:U6"/>
    <mergeCell ref="W4:W6"/>
    <mergeCell ref="X4:X6"/>
    <mergeCell ref="Z4:Z6"/>
    <mergeCell ref="G4:G6"/>
    <mergeCell ref="H5:H6"/>
    <mergeCell ref="A7:D7"/>
    <mergeCell ref="B8:B18"/>
    <mergeCell ref="C8:C18"/>
    <mergeCell ref="E8:E18"/>
    <mergeCell ref="P8:P18"/>
    <mergeCell ref="R8:R18"/>
    <mergeCell ref="T8:T18"/>
    <mergeCell ref="AA8:AA18"/>
    <mergeCell ref="O5:O6"/>
    <mergeCell ref="V4:V6"/>
    <mergeCell ref="Y4:Y6"/>
    <mergeCell ref="I5:J5"/>
    <mergeCell ref="K5:L5"/>
    <mergeCell ref="M5:M6"/>
    <mergeCell ref="N5:N6"/>
    <mergeCell ref="S3:S6"/>
    <mergeCell ref="T3:T6"/>
    <mergeCell ref="U3:W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sjj</dc:creator>
  <cp:keywords/>
  <dc:description/>
  <cp:lastModifiedBy>微软中国</cp:lastModifiedBy>
  <cp:lastPrinted>2013-05-14T02:52:00Z</cp:lastPrinted>
  <dcterms:created xsi:type="dcterms:W3CDTF">2009-12-11T01:39:43Z</dcterms:created>
  <dcterms:modified xsi:type="dcterms:W3CDTF">2013-05-14T07:37:55Z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